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8_{90694DBC-B5C2-8B46-9BD1-68D6855DA27D}" xr6:coauthVersionLast="46" xr6:coauthVersionMax="46" xr10:uidLastSave="{00000000-0000-0000-0000-000000000000}"/>
  <bookViews>
    <workbookView xWindow="-60" yWindow="-60" windowWidth="15480" windowHeight="11640" firstSheet="21" activeTab="25" xr2:uid="{00000000-000D-0000-FFFF-FFFF00000000}"/>
  </bookViews>
  <sheets>
    <sheet name="АСШ1" sheetId="2" r:id="rId1"/>
    <sheet name="АСШ2" sheetId="15" r:id="rId2"/>
    <sheet name="АСШ3" sheetId="16" r:id="rId3"/>
    <sheet name="АСШ4" sheetId="17" r:id="rId4"/>
    <sheet name="Новорыбинская СШ" sheetId="18" r:id="rId5"/>
    <sheet name="Урюпинская СШ" sheetId="19" r:id="rId6"/>
    <sheet name="Енбекская СШ" sheetId="20" r:id="rId7"/>
    <sheet name="Азатская СШ" sheetId="21" r:id="rId8"/>
    <sheet name="Одесская СШ" sheetId="22" r:id="rId9"/>
    <sheet name="Искровская СШ" sheetId="23" r:id="rId10"/>
    <sheet name="СШ им.Горького" sheetId="24" r:id="rId11"/>
    <sheet name="СШ им.Кирдищева" sheetId="25" r:id="rId12"/>
    <sheet name="Наумовская СШ" sheetId="26" r:id="rId13"/>
    <sheet name="Минская СШ" sheetId="27" r:id="rId14"/>
    <sheet name="Орнекская СШ" sheetId="28" r:id="rId15"/>
    <sheet name="СШ им.Кусаинова" sheetId="29" r:id="rId16"/>
    <sheet name="Кенесская ОШ" sheetId="30" r:id="rId17"/>
    <sheet name="Амангельдинская ОШ" sheetId="31" r:id="rId18"/>
    <sheet name="Барапская ОШ" sheetId="32" r:id="rId19"/>
    <sheet name="Кировская ОШ" sheetId="33" r:id="rId20"/>
    <sheet name="ОШ им.Мичурина" sheetId="34" r:id="rId21"/>
    <sheet name="Краснорборская ОШ" sheetId="35" r:id="rId22"/>
    <sheet name="Малоалександровская ОШ" sheetId="36" r:id="rId23"/>
    <sheet name="Курылысская ОШ" sheetId="37" r:id="rId24"/>
    <sheet name="Виноградовская ОШ" sheetId="38" r:id="rId25"/>
    <sheet name="Ерофеевская НШ" sheetId="39" r:id="rId26"/>
    <sheet name="Радовская НШ" sheetId="40" r:id="rId27"/>
    <sheet name="СВОД" sheetId="41" r:id="rId28"/>
    <sheet name="Лист1" sheetId="42" r:id="rId29"/>
  </sheets>
  <definedNames>
    <definedName name="_xlnm.Print_Area" localSheetId="7">'Азатская СШ'!$A$1:$E$35</definedName>
    <definedName name="_xlnm.Print_Area" localSheetId="17">'Амангельдинская ОШ'!$A$1:$E$35</definedName>
    <definedName name="_xlnm.Print_Area" localSheetId="0">АСШ1!$A$1:$E$35</definedName>
    <definedName name="_xlnm.Print_Area" localSheetId="1">АСШ2!$A$1:$E$35</definedName>
    <definedName name="_xlnm.Print_Area" localSheetId="2">АСШ3!$A$1:$E$35</definedName>
    <definedName name="_xlnm.Print_Area" localSheetId="3">АСШ4!$A$1:$E$35</definedName>
    <definedName name="_xlnm.Print_Area" localSheetId="18">'Барапская ОШ'!$A$1:$E$35</definedName>
    <definedName name="_xlnm.Print_Area" localSheetId="24">'Виноградовская ОШ'!$A$1:$E$35</definedName>
    <definedName name="_xlnm.Print_Area" localSheetId="6">'Енбекская СШ'!$A$1:$E$35</definedName>
    <definedName name="_xlnm.Print_Area" localSheetId="25">'Ерофеевская НШ'!$A$1:$E$35</definedName>
    <definedName name="_xlnm.Print_Area" localSheetId="9">'Искровская СШ'!$A$1:$E$35</definedName>
    <definedName name="_xlnm.Print_Area" localSheetId="16">'Кенесская ОШ'!$A$1:$E$35</definedName>
    <definedName name="_xlnm.Print_Area" localSheetId="19">'Кировская ОШ'!$A$1:$E$35</definedName>
    <definedName name="_xlnm.Print_Area" localSheetId="21">'Краснорборская ОШ'!$A$1:$E$35</definedName>
    <definedName name="_xlnm.Print_Area" localSheetId="23">'Курылысская ОШ'!$A$1:$E$35</definedName>
    <definedName name="_xlnm.Print_Area" localSheetId="22">'Малоалександровская ОШ'!$A$1:$E$35</definedName>
    <definedName name="_xlnm.Print_Area" localSheetId="13">'Минская СШ'!$A$1:$E$35</definedName>
    <definedName name="_xlnm.Print_Area" localSheetId="12">'Наумовская СШ'!$A$1:$E$35</definedName>
    <definedName name="_xlnm.Print_Area" localSheetId="4">'Новорыбинская СШ'!$A$1:$E$35</definedName>
    <definedName name="_xlnm.Print_Area" localSheetId="8">'Одесская СШ'!$A$1:$E$35</definedName>
    <definedName name="_xlnm.Print_Area" localSheetId="14">'Орнекская СШ'!$A$1:$E$35</definedName>
    <definedName name="_xlnm.Print_Area" localSheetId="20">'ОШ им.Мичурина'!$A$1:$E$35</definedName>
    <definedName name="_xlnm.Print_Area" localSheetId="26">'Радовская НШ'!$A$1:$E$35</definedName>
    <definedName name="_xlnm.Print_Area" localSheetId="27">СВОД!$A$1:$E$35</definedName>
    <definedName name="_xlnm.Print_Area" localSheetId="10">'СШ им.Горького'!$A$1:$E$35</definedName>
    <definedName name="_xlnm.Print_Area" localSheetId="11">'СШ им.Кирдищева'!$A$1:$E$35</definedName>
    <definedName name="_xlnm.Print_Area" localSheetId="15">'СШ им.Кусаинова'!$A$1:$E$35</definedName>
    <definedName name="_xlnm.Print_Area" localSheetId="5">'Урюпинская СШ'!$A$1:$E$35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0" l="1"/>
  <c r="D26" i="40"/>
  <c r="E20" i="40"/>
  <c r="D20" i="40"/>
  <c r="E26" i="39"/>
  <c r="D26" i="39"/>
  <c r="E20" i="39"/>
  <c r="D20" i="39"/>
  <c r="E26" i="38"/>
  <c r="D26" i="38"/>
  <c r="E23" i="38"/>
  <c r="D23" i="38"/>
  <c r="E20" i="38"/>
  <c r="D20" i="38"/>
  <c r="D17" i="38"/>
  <c r="D15" i="38"/>
  <c r="D13" i="38"/>
  <c r="D12" i="38"/>
  <c r="E17" i="38"/>
  <c r="E26" i="37"/>
  <c r="D26" i="37"/>
  <c r="E23" i="37"/>
  <c r="D23" i="37"/>
  <c r="E20" i="37"/>
  <c r="D20" i="37"/>
  <c r="E17" i="37"/>
  <c r="D17" i="37"/>
  <c r="E26" i="36"/>
  <c r="D26" i="36"/>
  <c r="E23" i="36"/>
  <c r="D23" i="36"/>
  <c r="E20" i="36"/>
  <c r="D20" i="36"/>
  <c r="E17" i="36"/>
  <c r="D17" i="36"/>
  <c r="E26" i="35"/>
  <c r="D26" i="35"/>
  <c r="E23" i="35"/>
  <c r="D23" i="35"/>
  <c r="E20" i="35"/>
  <c r="D20" i="35"/>
  <c r="E17" i="35"/>
  <c r="D17" i="35"/>
  <c r="E26" i="34"/>
  <c r="D26" i="34"/>
  <c r="E23" i="34"/>
  <c r="D23" i="34"/>
  <c r="E20" i="34"/>
  <c r="D20" i="34"/>
  <c r="D17" i="34"/>
  <c r="E17" i="34"/>
  <c r="E26" i="33"/>
  <c r="D26" i="33"/>
  <c r="E23" i="33"/>
  <c r="D23" i="33"/>
  <c r="E20" i="33"/>
  <c r="D20" i="33"/>
  <c r="E17" i="33"/>
  <c r="D17" i="33"/>
  <c r="E26" i="32"/>
  <c r="D26" i="32"/>
  <c r="E23" i="32"/>
  <c r="D23" i="32"/>
  <c r="E20" i="32"/>
  <c r="D20" i="32"/>
  <c r="E17" i="32"/>
  <c r="D17" i="32"/>
  <c r="E26" i="31"/>
  <c r="D26" i="31"/>
  <c r="E23" i="31"/>
  <c r="D23" i="31"/>
  <c r="E20" i="31"/>
  <c r="D20" i="31"/>
  <c r="E17" i="31"/>
  <c r="D17" i="31"/>
  <c r="E26" i="30"/>
  <c r="D26" i="30"/>
  <c r="E23" i="30"/>
  <c r="D23" i="30"/>
  <c r="E20" i="30"/>
  <c r="D20" i="30"/>
  <c r="E17" i="30"/>
  <c r="D17" i="30"/>
  <c r="E26" i="29"/>
  <c r="D26" i="29"/>
  <c r="E23" i="29"/>
  <c r="E23" i="18"/>
  <c r="E23" i="19"/>
  <c r="E23" i="20"/>
  <c r="E23" i="21"/>
  <c r="E23" i="22"/>
  <c r="E23" i="23"/>
  <c r="E23" i="24"/>
  <c r="E23" i="25"/>
  <c r="E23" i="26"/>
  <c r="E23" i="27"/>
  <c r="E23" i="28"/>
  <c r="E23" i="39"/>
  <c r="E23" i="41"/>
  <c r="D23" i="29"/>
  <c r="E20" i="29"/>
  <c r="D20" i="29"/>
  <c r="E17" i="29"/>
  <c r="D17" i="29"/>
  <c r="E26" i="28"/>
  <c r="D26" i="28"/>
  <c r="D23" i="28"/>
  <c r="E20" i="28"/>
  <c r="D20" i="28"/>
  <c r="E17" i="28"/>
  <c r="D17" i="28"/>
  <c r="E26" i="27"/>
  <c r="E26" i="18"/>
  <c r="E26" i="19"/>
  <c r="E26" i="20"/>
  <c r="E26" i="21"/>
  <c r="E26" i="22"/>
  <c r="E26" i="23"/>
  <c r="E26" i="24"/>
  <c r="E26" i="25"/>
  <c r="E26" i="26"/>
  <c r="E26" i="41"/>
  <c r="D26" i="27"/>
  <c r="D23" i="27"/>
  <c r="E20" i="27"/>
  <c r="D20" i="27"/>
  <c r="E17" i="27"/>
  <c r="D17" i="27"/>
  <c r="D26" i="26"/>
  <c r="D23" i="26"/>
  <c r="E20" i="26"/>
  <c r="D20" i="26"/>
  <c r="E17" i="26"/>
  <c r="D17" i="26"/>
  <c r="D26" i="25"/>
  <c r="D23" i="25"/>
  <c r="E20" i="25"/>
  <c r="D20" i="25"/>
  <c r="E17" i="25"/>
  <c r="D17" i="25"/>
  <c r="D26" i="24"/>
  <c r="D26" i="18"/>
  <c r="D26" i="19"/>
  <c r="D26" i="20"/>
  <c r="D26" i="21"/>
  <c r="D26" i="22"/>
  <c r="D26" i="23"/>
  <c r="D26" i="41"/>
  <c r="D23" i="24"/>
  <c r="E20" i="24"/>
  <c r="D20" i="24"/>
  <c r="E17" i="24"/>
  <c r="D17" i="24"/>
  <c r="D17" i="18"/>
  <c r="D17" i="19"/>
  <c r="D17" i="20"/>
  <c r="D17" i="21"/>
  <c r="D17" i="22"/>
  <c r="D17" i="23"/>
  <c r="D17" i="39"/>
  <c r="D17" i="41"/>
  <c r="D23" i="23"/>
  <c r="D23" i="18"/>
  <c r="D23" i="19"/>
  <c r="D23" i="20"/>
  <c r="D23" i="21"/>
  <c r="D23" i="22"/>
  <c r="D23" i="39"/>
  <c r="D23" i="41"/>
  <c r="E20" i="23"/>
  <c r="D20" i="23"/>
  <c r="E17" i="23"/>
  <c r="E20" i="22"/>
  <c r="D20" i="22"/>
  <c r="E17" i="22"/>
  <c r="E20" i="21"/>
  <c r="D20" i="21"/>
  <c r="E20" i="18"/>
  <c r="E17" i="18"/>
  <c r="E20" i="19"/>
  <c r="E17" i="19"/>
  <c r="E17" i="20"/>
  <c r="E20" i="20"/>
  <c r="E17" i="21"/>
  <c r="D20" i="19"/>
  <c r="D20" i="18"/>
  <c r="D20" i="20"/>
  <c r="C11" i="41"/>
  <c r="D32" i="41"/>
  <c r="E32" i="41"/>
  <c r="D33" i="41"/>
  <c r="E33" i="41"/>
  <c r="C33" i="41"/>
  <c r="C32" i="41"/>
  <c r="E14" i="41"/>
  <c r="E16" i="41"/>
  <c r="E18" i="41"/>
  <c r="E19" i="41"/>
  <c r="E21" i="41"/>
  <c r="E22" i="41"/>
  <c r="E24" i="41"/>
  <c r="E25" i="41"/>
  <c r="E27" i="41"/>
  <c r="E28" i="41"/>
  <c r="E29" i="41"/>
  <c r="E30" i="41"/>
  <c r="E31" i="41"/>
  <c r="D14" i="41"/>
  <c r="D16" i="41"/>
  <c r="D18" i="41"/>
  <c r="D19" i="41"/>
  <c r="D21" i="41"/>
  <c r="D22" i="41"/>
  <c r="D24" i="41"/>
  <c r="D25" i="41"/>
  <c r="D27" i="41"/>
  <c r="D28" i="41"/>
  <c r="D29" i="41"/>
  <c r="D30" i="41"/>
  <c r="D31" i="41"/>
  <c r="D11" i="41"/>
  <c r="E11" i="41"/>
  <c r="C14" i="41"/>
  <c r="C16" i="41"/>
  <c r="C18" i="41"/>
  <c r="C19" i="41"/>
  <c r="C21" i="41"/>
  <c r="C22" i="41"/>
  <c r="C24" i="41"/>
  <c r="C25" i="41"/>
  <c r="C27" i="41"/>
  <c r="C28" i="41"/>
  <c r="C29" i="41"/>
  <c r="C30" i="41"/>
  <c r="C31" i="41"/>
  <c r="C26" i="33"/>
  <c r="C26" i="40"/>
  <c r="E23" i="40"/>
  <c r="D23" i="40"/>
  <c r="C23" i="40"/>
  <c r="C20" i="40"/>
  <c r="E17" i="40"/>
  <c r="D17" i="40"/>
  <c r="C17" i="40"/>
  <c r="C15" i="40"/>
  <c r="C13" i="40"/>
  <c r="C12" i="40"/>
  <c r="C26" i="39"/>
  <c r="C23" i="39"/>
  <c r="C17" i="39"/>
  <c r="C20" i="39"/>
  <c r="C15" i="39"/>
  <c r="C13" i="39"/>
  <c r="C12" i="39"/>
  <c r="E17" i="39"/>
  <c r="D15" i="39"/>
  <c r="D13" i="39"/>
  <c r="D12" i="39"/>
  <c r="C26" i="38"/>
  <c r="C23" i="38"/>
  <c r="C20" i="38"/>
  <c r="C17" i="38"/>
  <c r="C26" i="37"/>
  <c r="C23" i="37"/>
  <c r="C20" i="37"/>
  <c r="C17" i="37"/>
  <c r="C15" i="37"/>
  <c r="C13" i="37"/>
  <c r="C12" i="37"/>
  <c r="C26" i="36"/>
  <c r="C23" i="36"/>
  <c r="C20" i="36"/>
  <c r="C17" i="36"/>
  <c r="C15" i="36"/>
  <c r="C13" i="36"/>
  <c r="C12" i="36"/>
  <c r="C26" i="35"/>
  <c r="C23" i="35"/>
  <c r="C20" i="35"/>
  <c r="C17" i="35"/>
  <c r="C15" i="35"/>
  <c r="C13" i="35"/>
  <c r="C12" i="35"/>
  <c r="C26" i="34"/>
  <c r="C23" i="34"/>
  <c r="C20" i="34"/>
  <c r="C17" i="34"/>
  <c r="C15" i="34"/>
  <c r="C13" i="34"/>
  <c r="C12" i="34"/>
  <c r="C23" i="33"/>
  <c r="C20" i="33"/>
  <c r="C17" i="33"/>
  <c r="C26" i="32"/>
  <c r="C23" i="32"/>
  <c r="C20" i="32"/>
  <c r="C17" i="32"/>
  <c r="C15" i="32"/>
  <c r="C13" i="32"/>
  <c r="C12" i="32"/>
  <c r="C26" i="31"/>
  <c r="C23" i="31"/>
  <c r="E15" i="31"/>
  <c r="E13" i="31"/>
  <c r="E12" i="31"/>
  <c r="C20" i="31"/>
  <c r="C17" i="31"/>
  <c r="C23" i="30"/>
  <c r="C20" i="30"/>
  <c r="C17" i="30"/>
  <c r="C15" i="30"/>
  <c r="C13" i="30"/>
  <c r="C12" i="30"/>
  <c r="C26" i="29"/>
  <c r="C23" i="29"/>
  <c r="C20" i="29"/>
  <c r="C17" i="29"/>
  <c r="C26" i="28"/>
  <c r="C17" i="28"/>
  <c r="C20" i="28"/>
  <c r="C23" i="28"/>
  <c r="C15" i="28"/>
  <c r="C13" i="28"/>
  <c r="C12" i="28"/>
  <c r="D15" i="28"/>
  <c r="D13" i="28"/>
  <c r="D12" i="28"/>
  <c r="C26" i="27"/>
  <c r="C23" i="27"/>
  <c r="C20" i="27"/>
  <c r="C17" i="27"/>
  <c r="C26" i="26"/>
  <c r="C23" i="26"/>
  <c r="C20" i="26"/>
  <c r="C17" i="26"/>
  <c r="C26" i="25"/>
  <c r="C23" i="25"/>
  <c r="C23" i="19"/>
  <c r="C23" i="20"/>
  <c r="C23" i="21"/>
  <c r="C23" i="22"/>
  <c r="C23" i="23"/>
  <c r="C23" i="24"/>
  <c r="C23" i="41"/>
  <c r="C20" i="25"/>
  <c r="C17" i="25"/>
  <c r="C26" i="24"/>
  <c r="C17" i="24"/>
  <c r="C20" i="24"/>
  <c r="C15" i="24"/>
  <c r="C13" i="24"/>
  <c r="C12" i="24"/>
  <c r="C26" i="23"/>
  <c r="C20" i="23"/>
  <c r="C17" i="23"/>
  <c r="C26" i="22"/>
  <c r="D15" i="22"/>
  <c r="D13" i="22"/>
  <c r="D12" i="22"/>
  <c r="C20" i="22"/>
  <c r="C17" i="22"/>
  <c r="C26" i="21"/>
  <c r="C20" i="21"/>
  <c r="C17" i="21"/>
  <c r="C15" i="21"/>
  <c r="C13" i="21"/>
  <c r="C12" i="21"/>
  <c r="C26" i="20"/>
  <c r="C20" i="20"/>
  <c r="C20" i="18"/>
  <c r="C20" i="19"/>
  <c r="C20" i="41"/>
  <c r="C17" i="20"/>
  <c r="C26" i="19"/>
  <c r="C17" i="19"/>
  <c r="C15" i="19"/>
  <c r="C13" i="19"/>
  <c r="C12" i="19"/>
  <c r="D15" i="19"/>
  <c r="D13" i="19"/>
  <c r="D12" i="19"/>
  <c r="C26" i="18"/>
  <c r="C26" i="41"/>
  <c r="C17" i="18"/>
  <c r="C15" i="18"/>
  <c r="D15" i="32"/>
  <c r="D13" i="32"/>
  <c r="D12" i="32"/>
  <c r="C15" i="31"/>
  <c r="C13" i="31"/>
  <c r="C12" i="31"/>
  <c r="C15" i="29"/>
  <c r="C13" i="29"/>
  <c r="C12" i="29"/>
  <c r="C15" i="27"/>
  <c r="C13" i="27"/>
  <c r="C12" i="27"/>
  <c r="C15" i="25"/>
  <c r="C13" i="25"/>
  <c r="C12" i="25"/>
  <c r="D15" i="23"/>
  <c r="C15" i="22"/>
  <c r="C13" i="22"/>
  <c r="C12" i="22"/>
  <c r="C15" i="20"/>
  <c r="C13" i="20"/>
  <c r="C12" i="20"/>
  <c r="C15" i="38"/>
  <c r="C13" i="38"/>
  <c r="C12" i="38"/>
  <c r="E15" i="36"/>
  <c r="E13" i="36"/>
  <c r="E12" i="36"/>
  <c r="C15" i="33"/>
  <c r="C13" i="33"/>
  <c r="C12" i="33"/>
  <c r="C15" i="26"/>
  <c r="C13" i="26"/>
  <c r="C12" i="26"/>
  <c r="C15" i="23"/>
  <c r="C13" i="23"/>
  <c r="C12" i="23"/>
  <c r="E15" i="22"/>
  <c r="E13" i="22"/>
  <c r="E12" i="22"/>
  <c r="D15" i="21"/>
  <c r="D13" i="21"/>
  <c r="D12" i="21"/>
  <c r="E15" i="19"/>
  <c r="E13" i="19"/>
  <c r="E12" i="19"/>
  <c r="E15" i="20"/>
  <c r="E13" i="20"/>
  <c r="E12" i="20"/>
  <c r="E15" i="21"/>
  <c r="E13" i="21"/>
  <c r="E12" i="21"/>
  <c r="D15" i="18"/>
  <c r="D15" i="20"/>
  <c r="D13" i="20"/>
  <c r="D12" i="20"/>
  <c r="E15" i="18"/>
  <c r="E13" i="18"/>
  <c r="E12" i="18"/>
  <c r="C13" i="18"/>
  <c r="C15" i="41"/>
  <c r="C17" i="41"/>
  <c r="D13" i="18"/>
  <c r="D12" i="18"/>
  <c r="C13" i="41"/>
  <c r="C12" i="18"/>
  <c r="C12" i="41"/>
  <c r="E15" i="40"/>
  <c r="E13" i="40"/>
  <c r="E12" i="40"/>
  <c r="D15" i="40"/>
  <c r="D13" i="40"/>
  <c r="D12" i="40"/>
  <c r="E15" i="39"/>
  <c r="E13" i="39"/>
  <c r="E12" i="39"/>
  <c r="E20" i="41"/>
  <c r="D20" i="41"/>
  <c r="E15" i="38"/>
  <c r="E13" i="38"/>
  <c r="E12" i="38"/>
  <c r="E15" i="37"/>
  <c r="E13" i="37"/>
  <c r="E12" i="37"/>
  <c r="D15" i="37"/>
  <c r="D13" i="37"/>
  <c r="D12" i="37"/>
  <c r="D15" i="36"/>
  <c r="D13" i="36"/>
  <c r="D12" i="36"/>
  <c r="E15" i="35"/>
  <c r="E13" i="35"/>
  <c r="E12" i="35"/>
  <c r="D15" i="35"/>
  <c r="D13" i="35"/>
  <c r="D12" i="35"/>
  <c r="E15" i="34"/>
  <c r="E13" i="34"/>
  <c r="E12" i="34"/>
  <c r="D15" i="34"/>
  <c r="D13" i="34"/>
  <c r="D12" i="34"/>
  <c r="D15" i="33"/>
  <c r="D13" i="33"/>
  <c r="D12" i="33"/>
  <c r="E15" i="33"/>
  <c r="E13" i="33"/>
  <c r="E12" i="33"/>
  <c r="E15" i="32"/>
  <c r="E13" i="32"/>
  <c r="E12" i="32"/>
  <c r="D15" i="31"/>
  <c r="D13" i="31"/>
  <c r="D12" i="31"/>
  <c r="D15" i="30"/>
  <c r="D13" i="30"/>
  <c r="D12" i="30"/>
  <c r="E15" i="30"/>
  <c r="E13" i="30"/>
  <c r="E12" i="30"/>
  <c r="E15" i="29"/>
  <c r="E13" i="29"/>
  <c r="E12" i="29"/>
  <c r="D15" i="29"/>
  <c r="D13" i="29"/>
  <c r="D12" i="29"/>
  <c r="E15" i="28"/>
  <c r="E13" i="28"/>
  <c r="E12" i="28"/>
  <c r="E15" i="27"/>
  <c r="E13" i="27"/>
  <c r="E12" i="27"/>
  <c r="D15" i="27"/>
  <c r="D13" i="27"/>
  <c r="D12" i="27"/>
  <c r="E15" i="26"/>
  <c r="E13" i="26"/>
  <c r="E12" i="26"/>
  <c r="D15" i="26"/>
  <c r="D13" i="26"/>
  <c r="D12" i="26"/>
  <c r="E17" i="41"/>
  <c r="D15" i="25"/>
  <c r="D13" i="25"/>
  <c r="D12" i="25"/>
  <c r="E15" i="25"/>
  <c r="E13" i="25"/>
  <c r="E12" i="25"/>
  <c r="E15" i="24"/>
  <c r="E13" i="24"/>
  <c r="E12" i="24"/>
  <c r="D15" i="24"/>
  <c r="D13" i="24"/>
  <c r="D12" i="24"/>
  <c r="D13" i="23"/>
  <c r="D12" i="23"/>
  <c r="E15" i="23"/>
  <c r="E13" i="23"/>
  <c r="D15" i="41"/>
  <c r="D12" i="41"/>
  <c r="E15" i="41"/>
  <c r="D13" i="41"/>
  <c r="E12" i="23"/>
  <c r="E12" i="41"/>
  <c r="E13" i="41"/>
</calcChain>
</file>

<file path=xl/sharedStrings.xml><?xml version="1.0" encoding="utf-8"?>
<sst xmlns="http://schemas.openxmlformats.org/spreadsheetml/2006/main" count="1519" uniqueCount="70">
  <si>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</si>
  <si>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</si>
  <si>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</si>
  <si>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</si>
  <si>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</si>
  <si>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</si>
  <si>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</si>
  <si>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</si>
  <si>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</si>
  <si>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</si>
  <si>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</si>
  <si>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</si>
  <si>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</si>
  <si>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</si>
  <si>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</si>
  <si>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</si>
  <si>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</si>
  <si>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</si>
  <si>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</si>
  <si>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</si>
  <si>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</si>
  <si>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</si>
  <si>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</si>
  <si>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</si>
  <si>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</si>
  <si>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</si>
  <si>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</si>
  <si>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</si>
  <si>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</si>
  <si>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Аккольский район, Аккольская СШ №1</t>
  </si>
  <si>
    <t>Аккольский район, Аккольская СШ №2</t>
  </si>
  <si>
    <t>Аккольский район, Аккольская СШ №3</t>
  </si>
  <si>
    <t>Аккольский район, Аккольская СШ №4</t>
  </si>
  <si>
    <t>Аккольский район, Новорыбинская СШ</t>
  </si>
  <si>
    <t>Аккольский район, Урюпинская СШ</t>
  </si>
  <si>
    <t>Аккольский район, Енбекская СШ сад</t>
  </si>
  <si>
    <t xml:space="preserve">Аккольский район, Азатская СШ </t>
  </si>
  <si>
    <t xml:space="preserve">Аккольский район, Одесская СШ </t>
  </si>
  <si>
    <t xml:space="preserve">Аккольский район, Искровская СШ </t>
  </si>
  <si>
    <t>Аккольский район, СШ сад им.Горького</t>
  </si>
  <si>
    <t>на 1 квартал 2020 года</t>
  </si>
  <si>
    <t>2020 год</t>
  </si>
  <si>
    <t>Аккольский район, СШ  сад им.Кирдищева</t>
  </si>
  <si>
    <t>Аккольский район</t>
  </si>
  <si>
    <t>на 1 квартал 2021 года</t>
  </si>
  <si>
    <t>2021 год</t>
  </si>
  <si>
    <t>2021од</t>
  </si>
  <si>
    <t>2021год</t>
  </si>
  <si>
    <t>на 2 квартал 2021года</t>
  </si>
  <si>
    <t>на 2 квартал 2021 года</t>
  </si>
  <si>
    <t>на2 квартал 2021 года</t>
  </si>
  <si>
    <t>на2 квартал 2021года</t>
  </si>
  <si>
    <t>Аккольский район, КГУ "Школа -сад села Наумовка"</t>
  </si>
  <si>
    <t>Аккольский район, Общеобразовательная школа села Саздыбулак</t>
  </si>
  <si>
    <t>Аккольский район, Общеобразовательная школа села Орнек</t>
  </si>
  <si>
    <t>на2квартал 2021 года</t>
  </si>
  <si>
    <t>Аккольский район,  Общеобразовательная школа  им. Кусаинова села Кара -Озек</t>
  </si>
  <si>
    <t>Аккольский район, Общеобразовательная школа села  Кенесс</t>
  </si>
  <si>
    <t>Аккольский район,  Общеобоазовательная школа села Амангельды</t>
  </si>
  <si>
    <t>Аккольский район,  Общеобразовательная школа села Барап</t>
  </si>
  <si>
    <t>Аккольский район,  Общеобразовательная школа села Рамадан</t>
  </si>
  <si>
    <t>Аккольский район,   ОШ им. Мичурина села Аккольский лесхоз</t>
  </si>
  <si>
    <t>Аккольский район,   основная средняя школа села Талкара</t>
  </si>
  <si>
    <t>Аккольский район,   Основная средняя школа села Мало-Александровка</t>
  </si>
  <si>
    <t>Аккольский район,   Основная средняя школа села Курлысс</t>
  </si>
  <si>
    <t>Аккольский район,  Основная средняя школа села Кемерколь</t>
  </si>
  <si>
    <t>на 2квартал 2021года</t>
  </si>
  <si>
    <t>Аккольский район,   Начальная школа села Ерофеевка</t>
  </si>
  <si>
    <t xml:space="preserve">Аккольский район,  Начальная школа села Радовка </t>
  </si>
  <si>
    <t>на 2квартал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</si>
</sst>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_-* #,##0.0\ _₽_-;\-* #,##0.0\ _₽_-;_-* &quot;-&quot;??\ _₽_-;_-@_-"/>
  </numFmts>
  <fonts count="11" x14ac:knownFonts="1">
    <font>
      <sz val="11"/>
      <color theme="1"/>
      <name val="Calibri"/>
      <family val="2"/>
      <scheme val="minor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0" fillId="0" borderId="0" xfId="0" applyFont="1"/>
    <xf numFmtId="0" fontId="6" fillId="0" borderId="1" xfId="0" applyFont="1" applyBorder="1" applyAlignment="1">
      <alignment wrapText="1"/>
    </xf>
    <xf numFmtId="165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center" vertical="center"/>
    </xf>
    <xf numFmtId="165" fontId="6" fillId="0" borderId="0" xfId="0" applyNumberFormat="1" applyFont="1"/>
    <xf numFmtId="2" fontId="6" fillId="0" borderId="1" xfId="0" applyNumberFormat="1" applyFont="1" applyBorder="1"/>
    <xf numFmtId="4" fontId="6" fillId="0" borderId="1" xfId="0" applyNumberFormat="1" applyFont="1" applyBorder="1"/>
    <xf numFmtId="4" fontId="6" fillId="0" borderId="0" xfId="0" applyNumberFormat="1" applyFont="1"/>
    <xf numFmtId="165" fontId="6" fillId="3" borderId="1" xfId="0" applyNumberFormat="1" applyFont="1" applyFill="1" applyBorder="1"/>
    <xf numFmtId="0" fontId="6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9" fillId="3" borderId="1" xfId="0" applyFont="1" applyFill="1" applyBorder="1"/>
    <xf numFmtId="2" fontId="6" fillId="3" borderId="1" xfId="0" applyNumberFormat="1" applyFont="1" applyFill="1" applyBorder="1"/>
    <xf numFmtId="165" fontId="6" fillId="3" borderId="0" xfId="0" applyNumberFormat="1" applyFont="1" applyFill="1"/>
    <xf numFmtId="0" fontId="7" fillId="3" borderId="1" xfId="0" applyFont="1" applyFill="1" applyBorder="1"/>
    <xf numFmtId="0" fontId="8" fillId="3" borderId="1" xfId="0" applyFont="1" applyFill="1" applyBorder="1"/>
    <xf numFmtId="4" fontId="6" fillId="3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opLeftCell="A7" zoomScale="60" zoomScaleNormal="90" workbookViewId="0">
      <selection activeCell="C11" sqref="C11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29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41</v>
      </c>
      <c r="D9" s="48"/>
      <c r="E9" s="48"/>
    </row>
    <row r="10" spans="1:7" ht="37.5" x14ac:dyDescent="0.2">
      <c r="A10" s="48"/>
      <c r="B10" s="49"/>
      <c r="C10" s="5" t="s">
        <v>19</v>
      </c>
      <c r="D10" s="5" t="s">
        <v>20</v>
      </c>
      <c r="E10" s="6" t="s">
        <v>14</v>
      </c>
    </row>
    <row r="11" spans="1:7" x14ac:dyDescent="0.2">
      <c r="A11" s="7" t="s">
        <v>21</v>
      </c>
      <c r="B11" s="8" t="s">
        <v>10</v>
      </c>
      <c r="C11" s="9"/>
      <c r="D11" s="9"/>
      <c r="E11" s="9"/>
    </row>
    <row r="12" spans="1:7" x14ac:dyDescent="0.2">
      <c r="A12" s="12" t="s">
        <v>24</v>
      </c>
      <c r="B12" s="8" t="s">
        <v>2</v>
      </c>
      <c r="C12" s="20"/>
      <c r="D12" s="20"/>
      <c r="E12" s="20"/>
    </row>
    <row r="13" spans="1:7" x14ac:dyDescent="0.2">
      <c r="A13" s="7" t="s">
        <v>11</v>
      </c>
      <c r="B13" s="8" t="s">
        <v>2</v>
      </c>
      <c r="C13" s="20"/>
      <c r="D13" s="20"/>
      <c r="E13" s="20"/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/>
      <c r="D15" s="23"/>
      <c r="E15" s="23"/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/>
      <c r="D17" s="23"/>
      <c r="E17" s="23"/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/>
      <c r="D20" s="23"/>
      <c r="E20" s="23"/>
    </row>
    <row r="21" spans="1:9" x14ac:dyDescent="0.2">
      <c r="A21" s="12" t="s">
        <v>4</v>
      </c>
      <c r="B21" s="13" t="s">
        <v>3</v>
      </c>
      <c r="C21" s="24"/>
      <c r="D21" s="24"/>
      <c r="E21" s="9"/>
    </row>
    <row r="22" spans="1:9" ht="21.95" customHeight="1" x14ac:dyDescent="0.2">
      <c r="A22" s="12" t="s">
        <v>26</v>
      </c>
      <c r="B22" s="8" t="s">
        <v>27</v>
      </c>
      <c r="C22" s="24"/>
      <c r="D22" s="24"/>
      <c r="E22" s="24"/>
    </row>
    <row r="23" spans="1:9" ht="35.25" x14ac:dyDescent="0.2">
      <c r="A23" s="16" t="s">
        <v>25</v>
      </c>
      <c r="B23" s="8" t="s">
        <v>2</v>
      </c>
      <c r="C23" s="9"/>
      <c r="D23" s="9"/>
      <c r="E23" s="9"/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/>
      <c r="D26" s="23"/>
      <c r="E26" s="23"/>
    </row>
    <row r="27" spans="1:9" x14ac:dyDescent="0.2">
      <c r="A27" s="12" t="s">
        <v>4</v>
      </c>
      <c r="B27" s="13" t="s">
        <v>3</v>
      </c>
      <c r="C27" s="24"/>
      <c r="D27" s="24"/>
      <c r="E27" s="24"/>
      <c r="G27" s="19"/>
    </row>
    <row r="28" spans="1:9" ht="21.75" customHeight="1" x14ac:dyDescent="0.2">
      <c r="A28" s="12" t="s">
        <v>26</v>
      </c>
      <c r="B28" s="8" t="s">
        <v>27</v>
      </c>
      <c r="C28" s="9"/>
      <c r="D28" s="9"/>
      <c r="E28" s="9"/>
    </row>
    <row r="29" spans="1:9" x14ac:dyDescent="0.2">
      <c r="A29" s="7" t="s">
        <v>5</v>
      </c>
      <c r="B29" s="8" t="s">
        <v>2</v>
      </c>
      <c r="C29" s="24"/>
      <c r="D29" s="24"/>
      <c r="E29" s="24"/>
      <c r="I29" s="19"/>
    </row>
    <row r="30" spans="1:9" ht="33" x14ac:dyDescent="0.2">
      <c r="A30" s="14" t="s">
        <v>6</v>
      </c>
      <c r="B30" s="8" t="s">
        <v>2</v>
      </c>
      <c r="C30" s="24"/>
      <c r="D30" s="24"/>
      <c r="E30" s="24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35"/>
  <sheetViews>
    <sheetView zoomScale="60" zoomScaleNormal="90" workbookViewId="0">
      <selection activeCell="E28" sqref="E28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38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>
        <v>2021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104</v>
      </c>
      <c r="D11" s="9">
        <v>104</v>
      </c>
      <c r="E11" s="9">
        <v>104</v>
      </c>
    </row>
    <row r="12" spans="1:7" x14ac:dyDescent="0.2">
      <c r="A12" s="12" t="s">
        <v>24</v>
      </c>
      <c r="B12" s="8" t="s">
        <v>2</v>
      </c>
      <c r="C12" s="20">
        <f>C13/C11</f>
        <v>1175.6923076923076</v>
      </c>
      <c r="D12" s="20">
        <f>D13/D11</f>
        <v>566.91346153846155</v>
      </c>
      <c r="E12" s="20">
        <f>E13/E11</f>
        <v>566.91346153846155</v>
      </c>
    </row>
    <row r="13" spans="1:7" x14ac:dyDescent="0.2">
      <c r="A13" s="7" t="s">
        <v>11</v>
      </c>
      <c r="B13" s="8" t="s">
        <v>2</v>
      </c>
      <c r="C13" s="20">
        <f>C15+C29+C30+C31+C32+C33</f>
        <v>122272</v>
      </c>
      <c r="D13" s="20">
        <f>D15+D29+D30+D31+D32+D33</f>
        <v>58959</v>
      </c>
      <c r="E13" s="20">
        <f>E15+E29+E30+E31+E32+E33</f>
        <v>58959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101406</v>
      </c>
      <c r="D15" s="23">
        <f>D17+D20+D23+D26</f>
        <v>50703</v>
      </c>
      <c r="E15" s="23">
        <f>E17+E20+E23+E26</f>
        <v>50703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7128</v>
      </c>
      <c r="D17" s="23">
        <f>D19*D18*6</f>
        <v>3564</v>
      </c>
      <c r="E17" s="23">
        <f>E19*E18*6</f>
        <v>3564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3</v>
      </c>
      <c r="D18" s="25">
        <v>3</v>
      </c>
      <c r="E18" s="25">
        <v>3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198</v>
      </c>
      <c r="D19" s="17">
        <v>198</v>
      </c>
      <c r="E19" s="17">
        <v>198</v>
      </c>
    </row>
    <row r="20" spans="1:9" x14ac:dyDescent="0.2">
      <c r="A20" s="9" t="s">
        <v>22</v>
      </c>
      <c r="B20" s="8" t="s">
        <v>2</v>
      </c>
      <c r="C20" s="23">
        <f>C21*C22*12</f>
        <v>68136</v>
      </c>
      <c r="D20" s="23">
        <f>D21*D22*6</f>
        <v>34068</v>
      </c>
      <c r="E20" s="23">
        <f>E21*E22*6</f>
        <v>34068</v>
      </c>
    </row>
    <row r="21" spans="1:9" x14ac:dyDescent="0.2">
      <c r="A21" s="12" t="s">
        <v>4</v>
      </c>
      <c r="B21" s="13" t="s">
        <v>3</v>
      </c>
      <c r="C21" s="24">
        <v>34</v>
      </c>
      <c r="D21" s="24">
        <v>34</v>
      </c>
      <c r="E21" s="24">
        <v>34</v>
      </c>
    </row>
    <row r="22" spans="1:9" ht="21.95" customHeight="1" x14ac:dyDescent="0.2">
      <c r="A22" s="12" t="s">
        <v>26</v>
      </c>
      <c r="B22" s="8" t="s">
        <v>27</v>
      </c>
      <c r="C22" s="24">
        <v>167</v>
      </c>
      <c r="D22" s="24">
        <v>167</v>
      </c>
      <c r="E22" s="24">
        <v>167</v>
      </c>
    </row>
    <row r="23" spans="1:9" ht="35.25" x14ac:dyDescent="0.2">
      <c r="A23" s="16" t="s">
        <v>25</v>
      </c>
      <c r="B23" s="8" t="s">
        <v>2</v>
      </c>
      <c r="C23" s="9">
        <f>C24*C25*12</f>
        <v>12882</v>
      </c>
      <c r="D23" s="9">
        <f>D24*D25*6</f>
        <v>6441</v>
      </c>
      <c r="E23" s="9">
        <f>E24*E25*6</f>
        <v>6441</v>
      </c>
    </row>
    <row r="24" spans="1:9" x14ac:dyDescent="0.2">
      <c r="A24" s="12" t="s">
        <v>4</v>
      </c>
      <c r="B24" s="13" t="s">
        <v>3</v>
      </c>
      <c r="C24" s="9">
        <v>9.5</v>
      </c>
      <c r="D24" s="9">
        <v>9.5</v>
      </c>
      <c r="E24" s="9">
        <v>9.5</v>
      </c>
    </row>
    <row r="25" spans="1:9" ht="21.95" customHeight="1" x14ac:dyDescent="0.2">
      <c r="A25" s="12" t="s">
        <v>26</v>
      </c>
      <c r="B25" s="8" t="s">
        <v>27</v>
      </c>
      <c r="C25" s="9">
        <v>113</v>
      </c>
      <c r="D25" s="9">
        <v>113</v>
      </c>
      <c r="E25" s="9">
        <v>113</v>
      </c>
    </row>
    <row r="26" spans="1:9" x14ac:dyDescent="0.2">
      <c r="A26" s="9" t="s">
        <v>23</v>
      </c>
      <c r="B26" s="8" t="s">
        <v>2</v>
      </c>
      <c r="C26" s="23">
        <f>C27*C28*12</f>
        <v>13260</v>
      </c>
      <c r="D26" s="23">
        <f>D27*D28*6</f>
        <v>6630</v>
      </c>
      <c r="E26" s="23">
        <f>E27*E28*6</f>
        <v>6630</v>
      </c>
    </row>
    <row r="27" spans="1:9" x14ac:dyDescent="0.2">
      <c r="A27" s="12" t="s">
        <v>4</v>
      </c>
      <c r="B27" s="13" t="s">
        <v>3</v>
      </c>
      <c r="C27" s="24">
        <v>17</v>
      </c>
      <c r="D27" s="24">
        <v>17</v>
      </c>
      <c r="E27" s="24">
        <v>17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</v>
      </c>
      <c r="D28" s="9">
        <v>65</v>
      </c>
      <c r="E28" s="9">
        <v>65</v>
      </c>
    </row>
    <row r="29" spans="1:9" x14ac:dyDescent="0.2">
      <c r="A29" s="7" t="s">
        <v>5</v>
      </c>
      <c r="B29" s="8" t="s">
        <v>2</v>
      </c>
      <c r="C29" s="24">
        <v>10420</v>
      </c>
      <c r="D29" s="24">
        <v>5232</v>
      </c>
      <c r="E29" s="24">
        <v>5232</v>
      </c>
      <c r="I29" s="19"/>
    </row>
    <row r="30" spans="1:9" ht="33" x14ac:dyDescent="0.2">
      <c r="A30" s="14" t="s">
        <v>6</v>
      </c>
      <c r="B30" s="8" t="s">
        <v>2</v>
      </c>
      <c r="C30" s="24">
        <v>6009</v>
      </c>
      <c r="D30" s="24">
        <v>1243</v>
      </c>
      <c r="E30" s="24">
        <v>1243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4437</v>
      </c>
      <c r="D33" s="21">
        <v>1781</v>
      </c>
      <c r="E33" s="21">
        <v>1781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35"/>
  <sheetViews>
    <sheetView zoomScale="60" zoomScaleNormal="90" workbookViewId="0">
      <selection activeCell="D22" sqref="D22:D2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39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47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129</v>
      </c>
      <c r="D11" s="9">
        <v>129</v>
      </c>
      <c r="E11" s="9">
        <v>129</v>
      </c>
    </row>
    <row r="12" spans="1:7" x14ac:dyDescent="0.2">
      <c r="A12" s="12" t="s">
        <v>24</v>
      </c>
      <c r="B12" s="8" t="s">
        <v>2</v>
      </c>
      <c r="C12" s="20">
        <f>C13/C11</f>
        <v>947.00465116279076</v>
      </c>
      <c r="D12" s="20">
        <f>D13/D11</f>
        <v>433.13410852713179</v>
      </c>
      <c r="E12" s="20">
        <f>E13/E11</f>
        <v>433.13410852713179</v>
      </c>
    </row>
    <row r="13" spans="1:7" x14ac:dyDescent="0.2">
      <c r="A13" s="7" t="s">
        <v>11</v>
      </c>
      <c r="B13" s="8" t="s">
        <v>2</v>
      </c>
      <c r="C13" s="20">
        <f>C15+C29+C30+C31+C32+C33</f>
        <v>122163.6</v>
      </c>
      <c r="D13" s="20">
        <f>D15+D29+D30+D31+D32+D33</f>
        <v>55874.3</v>
      </c>
      <c r="E13" s="20">
        <f>E15+E29+E30+E31+E32+E33</f>
        <v>55874.3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98130.6</v>
      </c>
      <c r="D15" s="23">
        <f>D17+D20+D23+D26</f>
        <v>49065.3</v>
      </c>
      <c r="E15" s="23">
        <f>E17+E20+E23+E26</f>
        <v>49065.3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7524</v>
      </c>
      <c r="D17" s="23">
        <f>D19*D18*6</f>
        <v>3762</v>
      </c>
      <c r="E17" s="23">
        <f>E19*E18*6</f>
        <v>3762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3</v>
      </c>
      <c r="D18" s="25">
        <v>3</v>
      </c>
      <c r="E18" s="25">
        <v>3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209</v>
      </c>
      <c r="D19" s="17">
        <v>209</v>
      </c>
      <c r="E19" s="17">
        <v>209</v>
      </c>
    </row>
    <row r="20" spans="1:9" x14ac:dyDescent="0.2">
      <c r="A20" s="9" t="s">
        <v>22</v>
      </c>
      <c r="B20" s="8" t="s">
        <v>2</v>
      </c>
      <c r="C20" s="23">
        <f>C21*C22*12</f>
        <v>63270</v>
      </c>
      <c r="D20" s="23">
        <f>D21*D22*6</f>
        <v>31635</v>
      </c>
      <c r="E20" s="23">
        <f>E21*E22*6</f>
        <v>31635</v>
      </c>
    </row>
    <row r="21" spans="1:9" x14ac:dyDescent="0.2">
      <c r="A21" s="12" t="s">
        <v>4</v>
      </c>
      <c r="B21" s="13" t="s">
        <v>3</v>
      </c>
      <c r="C21" s="24">
        <v>28.5</v>
      </c>
      <c r="D21" s="24">
        <v>28.5</v>
      </c>
      <c r="E21" s="24">
        <v>28.5</v>
      </c>
    </row>
    <row r="22" spans="1:9" ht="21.95" customHeight="1" x14ac:dyDescent="0.2">
      <c r="A22" s="12" t="s">
        <v>26</v>
      </c>
      <c r="B22" s="8" t="s">
        <v>27</v>
      </c>
      <c r="C22" s="24">
        <v>185</v>
      </c>
      <c r="D22" s="24">
        <v>185</v>
      </c>
      <c r="E22" s="24">
        <v>185</v>
      </c>
    </row>
    <row r="23" spans="1:9" ht="35.25" x14ac:dyDescent="0.2">
      <c r="A23" s="16" t="s">
        <v>25</v>
      </c>
      <c r="B23" s="8" t="s">
        <v>2</v>
      </c>
      <c r="C23" s="9">
        <f>C24*C25*12</f>
        <v>11448</v>
      </c>
      <c r="D23" s="9">
        <f>D24*D25*6</f>
        <v>5724</v>
      </c>
      <c r="E23" s="9">
        <f>E24*E25*6</f>
        <v>5724</v>
      </c>
    </row>
    <row r="24" spans="1:9" x14ac:dyDescent="0.2">
      <c r="A24" s="12" t="s">
        <v>4</v>
      </c>
      <c r="B24" s="13" t="s">
        <v>3</v>
      </c>
      <c r="C24" s="9">
        <v>9</v>
      </c>
      <c r="D24" s="9">
        <v>9</v>
      </c>
      <c r="E24" s="9">
        <v>9</v>
      </c>
    </row>
    <row r="25" spans="1:9" ht="21.95" customHeight="1" x14ac:dyDescent="0.2">
      <c r="A25" s="12" t="s">
        <v>26</v>
      </c>
      <c r="B25" s="8" t="s">
        <v>27</v>
      </c>
      <c r="C25" s="9">
        <v>106</v>
      </c>
      <c r="D25" s="9">
        <v>106</v>
      </c>
      <c r="E25" s="9">
        <v>106</v>
      </c>
    </row>
    <row r="26" spans="1:9" x14ac:dyDescent="0.2">
      <c r="A26" s="9" t="s">
        <v>23</v>
      </c>
      <c r="B26" s="8" t="s">
        <v>2</v>
      </c>
      <c r="C26" s="23">
        <f>C27*C28*12</f>
        <v>15888.600000000002</v>
      </c>
      <c r="D26" s="23">
        <f>D27*D28*6</f>
        <v>7944.3000000000011</v>
      </c>
      <c r="E26" s="23">
        <f>E27*E28*6</f>
        <v>7944.3000000000011</v>
      </c>
    </row>
    <row r="27" spans="1:9" x14ac:dyDescent="0.2">
      <c r="A27" s="12" t="s">
        <v>4</v>
      </c>
      <c r="B27" s="13" t="s">
        <v>3</v>
      </c>
      <c r="C27" s="24">
        <v>19.5</v>
      </c>
      <c r="D27" s="24">
        <v>19.5</v>
      </c>
      <c r="E27" s="24">
        <v>19.5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67.900000000000006</v>
      </c>
      <c r="D28" s="9">
        <v>67.900000000000006</v>
      </c>
      <c r="E28" s="9">
        <v>67.900000000000006</v>
      </c>
    </row>
    <row r="29" spans="1:9" x14ac:dyDescent="0.2">
      <c r="A29" s="7" t="s">
        <v>5</v>
      </c>
      <c r="B29" s="8" t="s">
        <v>2</v>
      </c>
      <c r="C29" s="24">
        <v>10359</v>
      </c>
      <c r="D29" s="24">
        <v>4017</v>
      </c>
      <c r="E29" s="24">
        <v>4017</v>
      </c>
      <c r="I29" s="19"/>
    </row>
    <row r="30" spans="1:9" ht="33" x14ac:dyDescent="0.2">
      <c r="A30" s="14" t="s">
        <v>6</v>
      </c>
      <c r="B30" s="8" t="s">
        <v>2</v>
      </c>
      <c r="C30" s="24">
        <v>4728</v>
      </c>
      <c r="D30" s="24">
        <v>915</v>
      </c>
      <c r="E30" s="24">
        <v>915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8946</v>
      </c>
      <c r="D33" s="21">
        <v>1877</v>
      </c>
      <c r="E33" s="21">
        <v>1877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35"/>
  <sheetViews>
    <sheetView zoomScale="60" zoomScaleNormal="90" workbookViewId="0">
      <selection activeCell="A26" sqref="A26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50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42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71</v>
      </c>
      <c r="D11" s="9">
        <v>71</v>
      </c>
      <c r="E11" s="9">
        <v>71</v>
      </c>
    </row>
    <row r="12" spans="1:7" x14ac:dyDescent="0.2">
      <c r="A12" s="12" t="s">
        <v>24</v>
      </c>
      <c r="B12" s="8" t="s">
        <v>2</v>
      </c>
      <c r="C12" s="20">
        <f>C13/C11</f>
        <v>1786.7323943661972</v>
      </c>
      <c r="D12" s="20">
        <f>D13/D11</f>
        <v>897.03521126760563</v>
      </c>
      <c r="E12" s="20">
        <f>E13/E11</f>
        <v>823.03521126760563</v>
      </c>
    </row>
    <row r="13" spans="1:7" x14ac:dyDescent="0.2">
      <c r="A13" s="7" t="s">
        <v>11</v>
      </c>
      <c r="B13" s="8" t="s">
        <v>2</v>
      </c>
      <c r="C13" s="20">
        <f>C15+C29+C30+C31+C32+C33</f>
        <v>126858</v>
      </c>
      <c r="D13" s="20">
        <f>D15+D29+D30+D31+D32+D33</f>
        <v>63689.5</v>
      </c>
      <c r="E13" s="20">
        <f>E15+E29+E30+E31+E32+E33</f>
        <v>58435.5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102525</v>
      </c>
      <c r="D15" s="23">
        <f>D17+D20+D23+D26</f>
        <v>51262.5</v>
      </c>
      <c r="E15" s="23">
        <f>E17+E20+E23+E26</f>
        <v>51262.5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10320</v>
      </c>
      <c r="D17" s="23">
        <f>D19*D18*6</f>
        <v>5160</v>
      </c>
      <c r="E17" s="23">
        <f>E19*E18*6</f>
        <v>5160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4</v>
      </c>
      <c r="D18" s="25">
        <v>4</v>
      </c>
      <c r="E18" s="25">
        <v>4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62988</v>
      </c>
      <c r="D20" s="23">
        <f>D21*D22*6</f>
        <v>31494</v>
      </c>
      <c r="E20" s="23">
        <f>E21*E22*6</f>
        <v>31494</v>
      </c>
    </row>
    <row r="21" spans="1:9" x14ac:dyDescent="0.2">
      <c r="A21" s="12" t="s">
        <v>4</v>
      </c>
      <c r="B21" s="13" t="s">
        <v>3</v>
      </c>
      <c r="C21" s="24">
        <v>29</v>
      </c>
      <c r="D21" s="24">
        <v>29</v>
      </c>
      <c r="E21" s="24">
        <v>29</v>
      </c>
    </row>
    <row r="22" spans="1:9" ht="21.95" customHeight="1" x14ac:dyDescent="0.2">
      <c r="A22" s="12" t="s">
        <v>26</v>
      </c>
      <c r="B22" s="8" t="s">
        <v>27</v>
      </c>
      <c r="C22" s="24">
        <v>181</v>
      </c>
      <c r="D22" s="24">
        <v>181</v>
      </c>
      <c r="E22" s="24">
        <v>181</v>
      </c>
    </row>
    <row r="23" spans="1:9" ht="35.25" x14ac:dyDescent="0.2">
      <c r="A23" s="16" t="s">
        <v>25</v>
      </c>
      <c r="B23" s="8" t="s">
        <v>2</v>
      </c>
      <c r="C23" s="9">
        <f>C24*C25*12</f>
        <v>15000</v>
      </c>
      <c r="D23" s="9">
        <f>D24*D25*6</f>
        <v>7500</v>
      </c>
      <c r="E23" s="9">
        <f>E24*E25*6</f>
        <v>7500</v>
      </c>
    </row>
    <row r="24" spans="1:9" x14ac:dyDescent="0.2">
      <c r="A24" s="12" t="s">
        <v>4</v>
      </c>
      <c r="B24" s="13" t="s">
        <v>3</v>
      </c>
      <c r="C24" s="9">
        <v>10</v>
      </c>
      <c r="D24" s="9">
        <v>10</v>
      </c>
      <c r="E24" s="9">
        <v>10</v>
      </c>
    </row>
    <row r="25" spans="1:9" ht="21.95" customHeight="1" x14ac:dyDescent="0.2">
      <c r="A25" s="12" t="s">
        <v>26</v>
      </c>
      <c r="B25" s="8" t="s">
        <v>27</v>
      </c>
      <c r="C25" s="9">
        <v>125</v>
      </c>
      <c r="D25" s="9">
        <v>125</v>
      </c>
      <c r="E25" s="9">
        <v>125</v>
      </c>
    </row>
    <row r="26" spans="1:9" x14ac:dyDescent="0.2">
      <c r="A26" s="9" t="s">
        <v>23</v>
      </c>
      <c r="B26" s="8" t="s">
        <v>2</v>
      </c>
      <c r="C26" s="23">
        <f>C27*C28*12</f>
        <v>14217</v>
      </c>
      <c r="D26" s="23">
        <f>D27*D28*6</f>
        <v>7108.5</v>
      </c>
      <c r="E26" s="23">
        <f>E27*E28*6</f>
        <v>7108.5</v>
      </c>
    </row>
    <row r="27" spans="1:9" x14ac:dyDescent="0.2">
      <c r="A27" s="12" t="s">
        <v>4</v>
      </c>
      <c r="B27" s="13" t="s">
        <v>3</v>
      </c>
      <c r="C27" s="24">
        <v>17.5</v>
      </c>
      <c r="D27" s="24">
        <v>17.5</v>
      </c>
      <c r="E27" s="24">
        <v>17.5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67.7</v>
      </c>
      <c r="D28" s="9">
        <v>67.7</v>
      </c>
      <c r="E28" s="9">
        <v>67.7</v>
      </c>
    </row>
    <row r="29" spans="1:9" x14ac:dyDescent="0.2">
      <c r="A29" s="7" t="s">
        <v>5</v>
      </c>
      <c r="B29" s="8" t="s">
        <v>2</v>
      </c>
      <c r="C29" s="24">
        <v>10359</v>
      </c>
      <c r="D29" s="24">
        <v>5166</v>
      </c>
      <c r="E29" s="24">
        <v>5166</v>
      </c>
      <c r="I29" s="19"/>
    </row>
    <row r="30" spans="1:9" ht="33" x14ac:dyDescent="0.2">
      <c r="A30" s="14" t="s">
        <v>6</v>
      </c>
      <c r="B30" s="8" t="s">
        <v>2</v>
      </c>
      <c r="C30" s="24">
        <v>4728</v>
      </c>
      <c r="D30" s="24">
        <v>855</v>
      </c>
      <c r="E30" s="24">
        <v>855</v>
      </c>
    </row>
    <row r="31" spans="1:9" x14ac:dyDescent="0.2">
      <c r="A31" s="14" t="s">
        <v>7</v>
      </c>
      <c r="B31" s="8" t="s">
        <v>2</v>
      </c>
      <c r="C31" s="23"/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>
        <v>5254</v>
      </c>
      <c r="D32" s="9">
        <v>5254</v>
      </c>
      <c r="E32" s="9">
        <v>0</v>
      </c>
    </row>
    <row r="33" spans="1:5" ht="72" customHeight="1" x14ac:dyDescent="0.2">
      <c r="A33" s="14" t="s">
        <v>9</v>
      </c>
      <c r="B33" s="8" t="s">
        <v>2</v>
      </c>
      <c r="C33" s="21">
        <v>3992</v>
      </c>
      <c r="D33" s="21">
        <v>1152</v>
      </c>
      <c r="E33" s="21">
        <v>1152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35"/>
  <sheetViews>
    <sheetView zoomScale="60" zoomScaleNormal="90" workbookViewId="0">
      <selection activeCell="C23" sqref="C2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48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52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46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82</v>
      </c>
      <c r="D11" s="9">
        <v>82</v>
      </c>
      <c r="E11" s="9">
        <v>82</v>
      </c>
    </row>
    <row r="12" spans="1:7" x14ac:dyDescent="0.2">
      <c r="A12" s="12" t="s">
        <v>24</v>
      </c>
      <c r="B12" s="8" t="s">
        <v>2</v>
      </c>
      <c r="C12" s="20">
        <f>C13/C11</f>
        <v>1275.439024390244</v>
      </c>
      <c r="D12" s="20">
        <f>D13/D11</f>
        <v>580.67682926829264</v>
      </c>
      <c r="E12" s="20">
        <f>E13/E11</f>
        <v>580.67682926829264</v>
      </c>
    </row>
    <row r="13" spans="1:7" x14ac:dyDescent="0.2">
      <c r="A13" s="7" t="s">
        <v>11</v>
      </c>
      <c r="B13" s="8" t="s">
        <v>2</v>
      </c>
      <c r="C13" s="20">
        <f>C15+C29+C30+C31+C32+C33</f>
        <v>104586</v>
      </c>
      <c r="D13" s="20">
        <f>D15+D29+D30+D31+D32+D33</f>
        <v>47615.5</v>
      </c>
      <c r="E13" s="20">
        <f>E15+E29+E30+E31+E32+E33</f>
        <v>47615.5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82551</v>
      </c>
      <c r="D15" s="23">
        <f>D17+D20+D23+D26</f>
        <v>41275.5</v>
      </c>
      <c r="E15" s="23">
        <f>E17+E20+E23+E26</f>
        <v>41275.5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6450</v>
      </c>
      <c r="D17" s="23">
        <f>D19*D18*6</f>
        <v>3225</v>
      </c>
      <c r="E17" s="23">
        <f>E19*E18*6</f>
        <v>3225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2.5</v>
      </c>
      <c r="D18" s="25">
        <v>2.5</v>
      </c>
      <c r="E18" s="25">
        <v>2.5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44469</v>
      </c>
      <c r="D20" s="23">
        <f>D21*D22*6</f>
        <v>22234.5</v>
      </c>
      <c r="E20" s="23">
        <f>E21*E22*6</f>
        <v>22234.5</v>
      </c>
    </row>
    <row r="21" spans="1:9" x14ac:dyDescent="0.2">
      <c r="A21" s="12" t="s">
        <v>4</v>
      </c>
      <c r="B21" s="13" t="s">
        <v>3</v>
      </c>
      <c r="C21" s="24">
        <v>20.25</v>
      </c>
      <c r="D21" s="24">
        <v>20.25</v>
      </c>
      <c r="E21" s="24">
        <v>20.25</v>
      </c>
    </row>
    <row r="22" spans="1:9" ht="21.95" customHeight="1" x14ac:dyDescent="0.2">
      <c r="A22" s="12" t="s">
        <v>26</v>
      </c>
      <c r="B22" s="8" t="s">
        <v>27</v>
      </c>
      <c r="C22" s="24">
        <v>183</v>
      </c>
      <c r="D22" s="24">
        <v>183</v>
      </c>
      <c r="E22" s="24">
        <v>183</v>
      </c>
    </row>
    <row r="23" spans="1:9" ht="35.25" x14ac:dyDescent="0.2">
      <c r="A23" s="16" t="s">
        <v>25</v>
      </c>
      <c r="B23" s="8" t="s">
        <v>2</v>
      </c>
      <c r="C23" s="9">
        <f>C24*C25*12</f>
        <v>14892</v>
      </c>
      <c r="D23" s="9">
        <f>D24*D25*6</f>
        <v>7446</v>
      </c>
      <c r="E23" s="9">
        <f>E24*E25*6</f>
        <v>7446</v>
      </c>
    </row>
    <row r="24" spans="1:9" x14ac:dyDescent="0.2">
      <c r="A24" s="12" t="s">
        <v>4</v>
      </c>
      <c r="B24" s="13" t="s">
        <v>3</v>
      </c>
      <c r="C24" s="9">
        <v>8.5</v>
      </c>
      <c r="D24" s="9">
        <v>8.5</v>
      </c>
      <c r="E24" s="9">
        <v>8.5</v>
      </c>
    </row>
    <row r="25" spans="1:9" ht="21.95" customHeight="1" x14ac:dyDescent="0.2">
      <c r="A25" s="12" t="s">
        <v>26</v>
      </c>
      <c r="B25" s="8" t="s">
        <v>27</v>
      </c>
      <c r="C25" s="9">
        <v>146</v>
      </c>
      <c r="D25" s="9">
        <v>146</v>
      </c>
      <c r="E25" s="9">
        <v>146</v>
      </c>
    </row>
    <row r="26" spans="1:9" x14ac:dyDescent="0.2">
      <c r="A26" s="9" t="s">
        <v>23</v>
      </c>
      <c r="B26" s="8" t="s">
        <v>2</v>
      </c>
      <c r="C26" s="23">
        <f>C27*C28*12</f>
        <v>16740</v>
      </c>
      <c r="D26" s="23">
        <f>D27*D28*6</f>
        <v>8370</v>
      </c>
      <c r="E26" s="23">
        <f>E27*E28*6</f>
        <v>8370</v>
      </c>
    </row>
    <row r="27" spans="1:9" x14ac:dyDescent="0.2">
      <c r="A27" s="12" t="s">
        <v>4</v>
      </c>
      <c r="B27" s="13" t="s">
        <v>3</v>
      </c>
      <c r="C27" s="24">
        <v>18</v>
      </c>
      <c r="D27" s="24">
        <v>18</v>
      </c>
      <c r="E27" s="24">
        <v>18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77.5</v>
      </c>
      <c r="D28" s="9">
        <v>77.5</v>
      </c>
      <c r="E28" s="9">
        <v>77.5</v>
      </c>
    </row>
    <row r="29" spans="1:9" x14ac:dyDescent="0.2">
      <c r="A29" s="7" t="s">
        <v>5</v>
      </c>
      <c r="B29" s="8" t="s">
        <v>2</v>
      </c>
      <c r="C29" s="24">
        <v>8038</v>
      </c>
      <c r="D29" s="24">
        <v>4663</v>
      </c>
      <c r="E29" s="24">
        <v>4663</v>
      </c>
      <c r="I29" s="19"/>
    </row>
    <row r="30" spans="1:9" ht="33" x14ac:dyDescent="0.2">
      <c r="A30" s="14" t="s">
        <v>6</v>
      </c>
      <c r="B30" s="8" t="s">
        <v>2</v>
      </c>
      <c r="C30" s="24">
        <v>5653</v>
      </c>
      <c r="D30" s="24">
        <v>705</v>
      </c>
      <c r="E30" s="24">
        <v>705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8344</v>
      </c>
      <c r="D33" s="21">
        <v>972</v>
      </c>
      <c r="E33" s="21">
        <v>972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I35"/>
  <sheetViews>
    <sheetView zoomScale="60" zoomScaleNormal="90" workbookViewId="0">
      <selection activeCell="E24" sqref="E24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53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47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42</v>
      </c>
      <c r="D11" s="9">
        <v>42</v>
      </c>
      <c r="E11" s="9">
        <v>42</v>
      </c>
    </row>
    <row r="12" spans="1:7" x14ac:dyDescent="0.2">
      <c r="A12" s="12" t="s">
        <v>24</v>
      </c>
      <c r="B12" s="8" t="s">
        <v>2</v>
      </c>
      <c r="C12" s="20">
        <f>C13/C11</f>
        <v>1610.5285714285715</v>
      </c>
      <c r="D12" s="20">
        <f>D13/D11</f>
        <v>757.87142857142851</v>
      </c>
      <c r="E12" s="20">
        <f>E13/E11</f>
        <v>757.87142857142851</v>
      </c>
    </row>
    <row r="13" spans="1:7" x14ac:dyDescent="0.2">
      <c r="A13" s="7" t="s">
        <v>11</v>
      </c>
      <c r="B13" s="8" t="s">
        <v>2</v>
      </c>
      <c r="C13" s="20">
        <f>C15+C29+C30+C31+C32+C33</f>
        <v>67642.2</v>
      </c>
      <c r="D13" s="20">
        <f>D15+D29+D30+D31+D32+D33</f>
        <v>31830.6</v>
      </c>
      <c r="E13" s="20">
        <f>E15+E29+E30+E31+E32+E33</f>
        <v>31830.6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54385.2</v>
      </c>
      <c r="D15" s="23">
        <f>D17+D20+D23+D26</f>
        <v>27192.6</v>
      </c>
      <c r="E15" s="23">
        <f>E17+E20+E23+E26</f>
        <v>27192.6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5016</v>
      </c>
      <c r="D17" s="23">
        <f>D19*D18*6</f>
        <v>2508</v>
      </c>
      <c r="E17" s="23">
        <f>E19*E18*6</f>
        <v>2508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209</v>
      </c>
      <c r="D19" s="17">
        <v>209</v>
      </c>
      <c r="E19" s="17">
        <v>209</v>
      </c>
    </row>
    <row r="20" spans="1:9" x14ac:dyDescent="0.2">
      <c r="A20" s="9" t="s">
        <v>22</v>
      </c>
      <c r="B20" s="8" t="s">
        <v>2</v>
      </c>
      <c r="C20" s="23">
        <f>C21*C22*12</f>
        <v>27702</v>
      </c>
      <c r="D20" s="23">
        <f>D21*D22*6</f>
        <v>13851</v>
      </c>
      <c r="E20" s="23">
        <f>E21*E22*6</f>
        <v>13851</v>
      </c>
    </row>
    <row r="21" spans="1:9" x14ac:dyDescent="0.2">
      <c r="A21" s="12" t="s">
        <v>4</v>
      </c>
      <c r="B21" s="13" t="s">
        <v>3</v>
      </c>
      <c r="C21" s="24">
        <v>13.5</v>
      </c>
      <c r="D21" s="24">
        <v>13.5</v>
      </c>
      <c r="E21" s="24">
        <v>13.5</v>
      </c>
    </row>
    <row r="22" spans="1:9" ht="21.95" customHeight="1" x14ac:dyDescent="0.2">
      <c r="A22" s="12" t="s">
        <v>26</v>
      </c>
      <c r="B22" s="8" t="s">
        <v>27</v>
      </c>
      <c r="C22" s="24">
        <v>171</v>
      </c>
      <c r="D22" s="24">
        <v>171</v>
      </c>
      <c r="E22" s="24">
        <v>171</v>
      </c>
    </row>
    <row r="23" spans="1:9" ht="35.25" x14ac:dyDescent="0.2">
      <c r="A23" s="16" t="s">
        <v>25</v>
      </c>
      <c r="B23" s="8" t="s">
        <v>2</v>
      </c>
      <c r="C23" s="9">
        <f>C24*C25*12</f>
        <v>9475.2000000000007</v>
      </c>
      <c r="D23" s="9">
        <f>D24*D25*6</f>
        <v>4737.6000000000004</v>
      </c>
      <c r="E23" s="9">
        <f>E24*E25*6</f>
        <v>4737.6000000000004</v>
      </c>
    </row>
    <row r="24" spans="1:9" x14ac:dyDescent="0.2">
      <c r="A24" s="12" t="s">
        <v>4</v>
      </c>
      <c r="B24" s="13" t="s">
        <v>3</v>
      </c>
      <c r="C24" s="9">
        <v>8</v>
      </c>
      <c r="D24" s="9">
        <v>8</v>
      </c>
      <c r="E24" s="9">
        <v>8</v>
      </c>
    </row>
    <row r="25" spans="1:9" ht="21.95" customHeight="1" x14ac:dyDescent="0.2">
      <c r="A25" s="12" t="s">
        <v>26</v>
      </c>
      <c r="B25" s="8" t="s">
        <v>27</v>
      </c>
      <c r="C25" s="9">
        <v>98.7</v>
      </c>
      <c r="D25" s="9">
        <v>98.7</v>
      </c>
      <c r="E25" s="9">
        <v>98.7</v>
      </c>
    </row>
    <row r="26" spans="1:9" x14ac:dyDescent="0.2">
      <c r="A26" s="9" t="s">
        <v>23</v>
      </c>
      <c r="B26" s="8" t="s">
        <v>2</v>
      </c>
      <c r="C26" s="23">
        <f>C27*C28*12</f>
        <v>12192</v>
      </c>
      <c r="D26" s="23">
        <f>D27*D28*6</f>
        <v>6096</v>
      </c>
      <c r="E26" s="23">
        <f>E27*E28*6</f>
        <v>6096</v>
      </c>
    </row>
    <row r="27" spans="1:9" x14ac:dyDescent="0.2">
      <c r="A27" s="12" t="s">
        <v>4</v>
      </c>
      <c r="B27" s="13" t="s">
        <v>3</v>
      </c>
      <c r="C27" s="24">
        <v>16</v>
      </c>
      <c r="D27" s="24">
        <v>16</v>
      </c>
      <c r="E27" s="24">
        <v>16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63.5</v>
      </c>
      <c r="D28" s="9">
        <v>63.5</v>
      </c>
      <c r="E28" s="9">
        <v>63.5</v>
      </c>
    </row>
    <row r="29" spans="1:9" x14ac:dyDescent="0.2">
      <c r="A29" s="7" t="s">
        <v>5</v>
      </c>
      <c r="B29" s="8" t="s">
        <v>2</v>
      </c>
      <c r="C29" s="24">
        <v>5761</v>
      </c>
      <c r="D29" s="24">
        <v>2882</v>
      </c>
      <c r="E29" s="24">
        <v>2882</v>
      </c>
      <c r="I29" s="19"/>
    </row>
    <row r="30" spans="1:9" ht="33" x14ac:dyDescent="0.2">
      <c r="A30" s="14" t="s">
        <v>6</v>
      </c>
      <c r="B30" s="8" t="s">
        <v>2</v>
      </c>
      <c r="C30" s="24">
        <v>5998</v>
      </c>
      <c r="D30" s="24">
        <v>715</v>
      </c>
      <c r="E30" s="24">
        <v>715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1498</v>
      </c>
      <c r="D33" s="21">
        <v>1041</v>
      </c>
      <c r="E33" s="21">
        <v>1041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I35"/>
  <sheetViews>
    <sheetView zoomScale="60" zoomScaleNormal="90" workbookViewId="0">
      <selection activeCell="C31" sqref="C31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48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54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64</v>
      </c>
      <c r="D11" s="9">
        <v>64</v>
      </c>
      <c r="E11" s="9">
        <v>64</v>
      </c>
    </row>
    <row r="12" spans="1:7" x14ac:dyDescent="0.2">
      <c r="A12" s="12" t="s">
        <v>24</v>
      </c>
      <c r="B12" s="8" t="s">
        <v>2</v>
      </c>
      <c r="C12" s="20">
        <f>C13/C11</f>
        <v>1423.328125</v>
      </c>
      <c r="D12" s="20">
        <f>D13/D11</f>
        <v>691.40625</v>
      </c>
      <c r="E12" s="20">
        <f>E13/E11</f>
        <v>691.40625</v>
      </c>
    </row>
    <row r="13" spans="1:7" x14ac:dyDescent="0.2">
      <c r="A13" s="7" t="s">
        <v>11</v>
      </c>
      <c r="B13" s="8" t="s">
        <v>2</v>
      </c>
      <c r="C13" s="20">
        <f>C15+C29+C30+C31+C32+C33</f>
        <v>91093</v>
      </c>
      <c r="D13" s="20">
        <f>D15+D29+D30+D31+D32+D33</f>
        <v>44250</v>
      </c>
      <c r="E13" s="20">
        <f>E15+E29+E30+E31+E32+E33</f>
        <v>44250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77856</v>
      </c>
      <c r="D15" s="23">
        <f>D17+D20+D23+D26</f>
        <v>38928</v>
      </c>
      <c r="E15" s="23">
        <f>E17+E20+E23+E26</f>
        <v>38928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4944</v>
      </c>
      <c r="D17" s="23">
        <f>D19*D18*6</f>
        <v>2472</v>
      </c>
      <c r="E17" s="23">
        <f>E19*E18*6</f>
        <v>2472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206</v>
      </c>
      <c r="D19" s="17">
        <v>206</v>
      </c>
      <c r="E19" s="17">
        <v>206</v>
      </c>
    </row>
    <row r="20" spans="1:9" x14ac:dyDescent="0.2">
      <c r="A20" s="9" t="s">
        <v>22</v>
      </c>
      <c r="B20" s="8" t="s">
        <v>2</v>
      </c>
      <c r="C20" s="23">
        <f>C21*C22*12</f>
        <v>48984.6</v>
      </c>
      <c r="D20" s="23">
        <f>D21*D22*6</f>
        <v>24492.3</v>
      </c>
      <c r="E20" s="23">
        <f>E21*E22*6</f>
        <v>24492.3</v>
      </c>
    </row>
    <row r="21" spans="1:9" x14ac:dyDescent="0.2">
      <c r="A21" s="12" t="s">
        <v>4</v>
      </c>
      <c r="B21" s="13" t="s">
        <v>3</v>
      </c>
      <c r="C21" s="24">
        <v>26.75</v>
      </c>
      <c r="D21" s="24">
        <v>26.75</v>
      </c>
      <c r="E21" s="24">
        <v>26.75</v>
      </c>
    </row>
    <row r="22" spans="1:9" ht="21.95" customHeight="1" x14ac:dyDescent="0.2">
      <c r="A22" s="12" t="s">
        <v>26</v>
      </c>
      <c r="B22" s="8" t="s">
        <v>27</v>
      </c>
      <c r="C22" s="24">
        <v>152.6</v>
      </c>
      <c r="D22" s="24">
        <v>152.6</v>
      </c>
      <c r="E22" s="24">
        <v>152.6</v>
      </c>
    </row>
    <row r="23" spans="1:9" ht="35.25" x14ac:dyDescent="0.2">
      <c r="A23" s="16" t="s">
        <v>25</v>
      </c>
      <c r="B23" s="8" t="s">
        <v>2</v>
      </c>
      <c r="C23" s="9">
        <f>C24*C25*12</f>
        <v>10067.400000000001</v>
      </c>
      <c r="D23" s="9">
        <f>D24*D25*6</f>
        <v>5033.7000000000007</v>
      </c>
      <c r="E23" s="9">
        <f>E24*E25*6</f>
        <v>5033.7000000000007</v>
      </c>
    </row>
    <row r="24" spans="1:9" x14ac:dyDescent="0.2">
      <c r="A24" s="12" t="s">
        <v>4</v>
      </c>
      <c r="B24" s="13" t="s">
        <v>3</v>
      </c>
      <c r="C24" s="9">
        <v>8.5</v>
      </c>
      <c r="D24" s="9">
        <v>8.5</v>
      </c>
      <c r="E24" s="9">
        <v>8.5</v>
      </c>
    </row>
    <row r="25" spans="1:9" ht="21.95" customHeight="1" x14ac:dyDescent="0.2">
      <c r="A25" s="12" t="s">
        <v>26</v>
      </c>
      <c r="B25" s="8" t="s">
        <v>27</v>
      </c>
      <c r="C25" s="9">
        <v>98.7</v>
      </c>
      <c r="D25" s="9">
        <v>98.7</v>
      </c>
      <c r="E25" s="9">
        <v>98.7</v>
      </c>
    </row>
    <row r="26" spans="1:9" x14ac:dyDescent="0.2">
      <c r="A26" s="9" t="s">
        <v>23</v>
      </c>
      <c r="B26" s="8" t="s">
        <v>2</v>
      </c>
      <c r="C26" s="23">
        <f>C27*C28*12</f>
        <v>13860</v>
      </c>
      <c r="D26" s="23">
        <f>D27*D28*6</f>
        <v>6930</v>
      </c>
      <c r="E26" s="23">
        <f>E27*E28*6</f>
        <v>6930</v>
      </c>
    </row>
    <row r="27" spans="1:9" x14ac:dyDescent="0.2">
      <c r="A27" s="12" t="s">
        <v>4</v>
      </c>
      <c r="B27" s="13" t="s">
        <v>3</v>
      </c>
      <c r="C27" s="24">
        <v>17.5</v>
      </c>
      <c r="D27" s="24">
        <v>17.5</v>
      </c>
      <c r="E27" s="24">
        <v>17.5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</v>
      </c>
      <c r="D28" s="9">
        <v>66</v>
      </c>
      <c r="E28" s="9">
        <v>66</v>
      </c>
    </row>
    <row r="29" spans="1:9" x14ac:dyDescent="0.2">
      <c r="A29" s="7" t="s">
        <v>5</v>
      </c>
      <c r="B29" s="8" t="s">
        <v>2</v>
      </c>
      <c r="C29" s="24">
        <v>8289</v>
      </c>
      <c r="D29" s="24">
        <v>4146</v>
      </c>
      <c r="E29" s="24">
        <v>4146</v>
      </c>
      <c r="I29" s="19"/>
    </row>
    <row r="30" spans="1:9" ht="33" x14ac:dyDescent="0.2">
      <c r="A30" s="14" t="s">
        <v>6</v>
      </c>
      <c r="B30" s="8" t="s">
        <v>2</v>
      </c>
      <c r="C30" s="24">
        <v>4063</v>
      </c>
      <c r="D30" s="24">
        <v>685</v>
      </c>
      <c r="E30" s="24">
        <v>685</v>
      </c>
    </row>
    <row r="31" spans="1:9" x14ac:dyDescent="0.2">
      <c r="A31" s="14" t="s">
        <v>7</v>
      </c>
      <c r="B31" s="8" t="s">
        <v>2</v>
      </c>
      <c r="C31" s="24">
        <v>0</v>
      </c>
      <c r="D31" s="24"/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885</v>
      </c>
      <c r="D33" s="21">
        <v>491</v>
      </c>
      <c r="E33" s="21">
        <v>491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I35"/>
  <sheetViews>
    <sheetView zoomScale="60" zoomScaleNormal="90" workbookViewId="0">
      <selection activeCell="D31" sqref="D31:D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55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56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30</v>
      </c>
      <c r="D11" s="9">
        <v>30</v>
      </c>
      <c r="E11" s="9">
        <v>30</v>
      </c>
    </row>
    <row r="12" spans="1:7" x14ac:dyDescent="0.2">
      <c r="A12" s="12" t="s">
        <v>24</v>
      </c>
      <c r="B12" s="8" t="s">
        <v>2</v>
      </c>
      <c r="C12" s="20">
        <f>C13/C11</f>
        <v>2045.6333333333334</v>
      </c>
      <c r="D12" s="20">
        <f>D13/D11</f>
        <v>974.75</v>
      </c>
      <c r="E12" s="20">
        <f>E13/E11</f>
        <v>974.75</v>
      </c>
    </row>
    <row r="13" spans="1:7" x14ac:dyDescent="0.2">
      <c r="A13" s="7" t="s">
        <v>11</v>
      </c>
      <c r="B13" s="8" t="s">
        <v>2</v>
      </c>
      <c r="C13" s="20">
        <f>C15+C29+C30+C31+C32+C33</f>
        <v>61369</v>
      </c>
      <c r="D13" s="20">
        <f>D15+D29+D30+D31+D32+D33</f>
        <v>29242.5</v>
      </c>
      <c r="E13" s="20">
        <f>E15+E29+E30+E31+E32+E33</f>
        <v>29242.5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50955</v>
      </c>
      <c r="D15" s="23">
        <f>D17+D20+D23+D26</f>
        <v>25477.5</v>
      </c>
      <c r="E15" s="23">
        <f>E17+E20+E23+E26</f>
        <v>25477.5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6450</v>
      </c>
      <c r="D17" s="23">
        <f>D19*D18*6</f>
        <v>3225</v>
      </c>
      <c r="E17" s="23">
        <f>E19*E18*6</f>
        <v>3225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2.5</v>
      </c>
      <c r="D18" s="25">
        <v>2.5</v>
      </c>
      <c r="E18" s="25">
        <v>2.5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27540</v>
      </c>
      <c r="D20" s="23">
        <f>D21*D22*6</f>
        <v>13770</v>
      </c>
      <c r="E20" s="23">
        <f>E21*E22*6</f>
        <v>13770</v>
      </c>
    </row>
    <row r="21" spans="1:9" x14ac:dyDescent="0.2">
      <c r="A21" s="12" t="s">
        <v>4</v>
      </c>
      <c r="B21" s="13" t="s">
        <v>3</v>
      </c>
      <c r="C21" s="24">
        <v>13.5</v>
      </c>
      <c r="D21" s="24">
        <v>13.5</v>
      </c>
      <c r="E21" s="24">
        <v>13.5</v>
      </c>
    </row>
    <row r="22" spans="1:9" ht="21.95" customHeight="1" x14ac:dyDescent="0.2">
      <c r="A22" s="12" t="s">
        <v>26</v>
      </c>
      <c r="B22" s="8" t="s">
        <v>27</v>
      </c>
      <c r="C22" s="24">
        <v>170</v>
      </c>
      <c r="D22" s="24">
        <v>170</v>
      </c>
      <c r="E22" s="24">
        <v>170</v>
      </c>
    </row>
    <row r="23" spans="1:9" ht="35.25" x14ac:dyDescent="0.2">
      <c r="A23" s="16" t="s">
        <v>25</v>
      </c>
      <c r="B23" s="8" t="s">
        <v>2</v>
      </c>
      <c r="C23" s="9">
        <f>C24*C25*12</f>
        <v>6580.8000000000011</v>
      </c>
      <c r="D23" s="9">
        <f>D24*D25*6</f>
        <v>3290.4000000000005</v>
      </c>
      <c r="E23" s="9">
        <f>E24*E25*6</f>
        <v>3290.4000000000005</v>
      </c>
    </row>
    <row r="24" spans="1:9" x14ac:dyDescent="0.2">
      <c r="A24" s="12" t="s">
        <v>4</v>
      </c>
      <c r="B24" s="13" t="s">
        <v>3</v>
      </c>
      <c r="C24" s="9">
        <v>6</v>
      </c>
      <c r="D24" s="9">
        <v>6</v>
      </c>
      <c r="E24" s="9">
        <v>6</v>
      </c>
    </row>
    <row r="25" spans="1:9" ht="21.95" customHeight="1" x14ac:dyDescent="0.2">
      <c r="A25" s="12" t="s">
        <v>26</v>
      </c>
      <c r="B25" s="8" t="s">
        <v>27</v>
      </c>
      <c r="C25" s="9">
        <v>91.4</v>
      </c>
      <c r="D25" s="9">
        <v>91.4</v>
      </c>
      <c r="E25" s="9">
        <v>91.4</v>
      </c>
    </row>
    <row r="26" spans="1:9" x14ac:dyDescent="0.2">
      <c r="A26" s="9" t="s">
        <v>23</v>
      </c>
      <c r="B26" s="8" t="s">
        <v>2</v>
      </c>
      <c r="C26" s="23">
        <f>C27*C28*12</f>
        <v>10384.199999999999</v>
      </c>
      <c r="D26" s="23">
        <f>D27*D28*6</f>
        <v>5192.0999999999995</v>
      </c>
      <c r="E26" s="23">
        <f>E27*E28*6</f>
        <v>5192.0999999999995</v>
      </c>
    </row>
    <row r="27" spans="1:9" x14ac:dyDescent="0.2">
      <c r="A27" s="12" t="s">
        <v>4</v>
      </c>
      <c r="B27" s="13" t="s">
        <v>3</v>
      </c>
      <c r="C27" s="24">
        <v>13.5</v>
      </c>
      <c r="D27" s="24">
        <v>13.5</v>
      </c>
      <c r="E27" s="24">
        <v>13.5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64.099999999999994</v>
      </c>
      <c r="D28" s="9">
        <v>64.099999999999994</v>
      </c>
      <c r="E28" s="9">
        <v>64.099999999999994</v>
      </c>
    </row>
    <row r="29" spans="1:9" x14ac:dyDescent="0.2">
      <c r="A29" s="7" t="s">
        <v>5</v>
      </c>
      <c r="B29" s="8" t="s">
        <v>2</v>
      </c>
      <c r="C29" s="24">
        <v>5202</v>
      </c>
      <c r="D29" s="24">
        <v>2598</v>
      </c>
      <c r="E29" s="24">
        <v>2598</v>
      </c>
      <c r="I29" s="19"/>
    </row>
    <row r="30" spans="1:9" ht="33" x14ac:dyDescent="0.2">
      <c r="A30" s="14" t="s">
        <v>6</v>
      </c>
      <c r="B30" s="8" t="s">
        <v>2</v>
      </c>
      <c r="C30" s="24">
        <v>3914</v>
      </c>
      <c r="D30" s="24">
        <v>673</v>
      </c>
      <c r="E30" s="24">
        <v>673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1298</v>
      </c>
      <c r="D33" s="21">
        <v>494</v>
      </c>
      <c r="E33" s="21">
        <v>494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I35"/>
  <sheetViews>
    <sheetView zoomScale="60" zoomScaleNormal="90" workbookViewId="0">
      <selection activeCell="C29" sqref="C29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48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57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77</v>
      </c>
      <c r="D11" s="9">
        <v>77</v>
      </c>
      <c r="E11" s="9">
        <v>77</v>
      </c>
    </row>
    <row r="12" spans="1:7" x14ac:dyDescent="0.2">
      <c r="A12" s="12" t="s">
        <v>24</v>
      </c>
      <c r="B12" s="8" t="s">
        <v>2</v>
      </c>
      <c r="C12" s="20">
        <f>C13/C11</f>
        <v>1244.725974025974</v>
      </c>
      <c r="D12" s="20">
        <f>D13/D11</f>
        <v>599.60324675324671</v>
      </c>
      <c r="E12" s="20">
        <f>E13/E11</f>
        <v>599.60324675324671</v>
      </c>
    </row>
    <row r="13" spans="1:7" x14ac:dyDescent="0.2">
      <c r="A13" s="7" t="s">
        <v>11</v>
      </c>
      <c r="B13" s="8" t="s">
        <v>2</v>
      </c>
      <c r="C13" s="20">
        <f>C15+C29+C30+C31+C32+C33</f>
        <v>95843.9</v>
      </c>
      <c r="D13" s="20">
        <f>D15+D29+D30+D31+D32+D33</f>
        <v>46169.45</v>
      </c>
      <c r="E13" s="20">
        <f>E15+E29+E30+E31+E32+E33</f>
        <v>46169.45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79968.899999999994</v>
      </c>
      <c r="D15" s="23">
        <f>D17+D20+D23+D26</f>
        <v>39984.449999999997</v>
      </c>
      <c r="E15" s="23">
        <f>E17+E20+E23+E26</f>
        <v>39984.449999999997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6270</v>
      </c>
      <c r="D17" s="23">
        <f>D19*D18*6</f>
        <v>3135</v>
      </c>
      <c r="E17" s="23">
        <f>E19*E18*6</f>
        <v>3135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2.5</v>
      </c>
      <c r="D18" s="25">
        <v>2.5</v>
      </c>
      <c r="E18" s="25">
        <v>2.5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209</v>
      </c>
      <c r="D19" s="17">
        <v>209</v>
      </c>
      <c r="E19" s="17">
        <v>209</v>
      </c>
    </row>
    <row r="20" spans="1:9" x14ac:dyDescent="0.2">
      <c r="A20" s="9" t="s">
        <v>22</v>
      </c>
      <c r="B20" s="8" t="s">
        <v>2</v>
      </c>
      <c r="C20" s="23">
        <f>C21*C22*12</f>
        <v>43715.7</v>
      </c>
      <c r="D20" s="23">
        <f>D21*D22*6</f>
        <v>21857.85</v>
      </c>
      <c r="E20" s="23">
        <f>E21*E22*6</f>
        <v>21857.85</v>
      </c>
    </row>
    <row r="21" spans="1:9" x14ac:dyDescent="0.2">
      <c r="A21" s="12" t="s">
        <v>4</v>
      </c>
      <c r="B21" s="13" t="s">
        <v>3</v>
      </c>
      <c r="C21" s="24">
        <v>20.25</v>
      </c>
      <c r="D21" s="24">
        <v>20.25</v>
      </c>
      <c r="E21" s="24">
        <v>20.25</v>
      </c>
    </row>
    <row r="22" spans="1:9" ht="21.95" customHeight="1" x14ac:dyDescent="0.2">
      <c r="A22" s="12" t="s">
        <v>26</v>
      </c>
      <c r="B22" s="8" t="s">
        <v>27</v>
      </c>
      <c r="C22" s="24">
        <v>179.9</v>
      </c>
      <c r="D22" s="24">
        <v>179.9</v>
      </c>
      <c r="E22" s="24">
        <v>179.9</v>
      </c>
    </row>
    <row r="23" spans="1:9" ht="35.25" x14ac:dyDescent="0.2">
      <c r="A23" s="16" t="s">
        <v>25</v>
      </c>
      <c r="B23" s="8" t="s">
        <v>2</v>
      </c>
      <c r="C23" s="9">
        <f>C24*C25*12</f>
        <v>15943.2</v>
      </c>
      <c r="D23" s="9">
        <f>D24*D25*6</f>
        <v>7971.6</v>
      </c>
      <c r="E23" s="9">
        <f>E24*E25*6</f>
        <v>7971.6</v>
      </c>
    </row>
    <row r="24" spans="1:9" x14ac:dyDescent="0.2">
      <c r="A24" s="12" t="s">
        <v>4</v>
      </c>
      <c r="B24" s="13" t="s">
        <v>3</v>
      </c>
      <c r="C24" s="9">
        <v>13</v>
      </c>
      <c r="D24" s="9">
        <v>13</v>
      </c>
      <c r="E24" s="9">
        <v>13</v>
      </c>
    </row>
    <row r="25" spans="1:9" ht="21.95" customHeight="1" x14ac:dyDescent="0.2">
      <c r="A25" s="12" t="s">
        <v>26</v>
      </c>
      <c r="B25" s="8" t="s">
        <v>27</v>
      </c>
      <c r="C25" s="9">
        <v>102.2</v>
      </c>
      <c r="D25" s="9">
        <v>102.2</v>
      </c>
      <c r="E25" s="9">
        <v>102.2</v>
      </c>
    </row>
    <row r="26" spans="1:9" x14ac:dyDescent="0.2">
      <c r="A26" s="9" t="s">
        <v>23</v>
      </c>
      <c r="B26" s="8" t="s">
        <v>2</v>
      </c>
      <c r="C26" s="23">
        <v>14040</v>
      </c>
      <c r="D26" s="23">
        <f>D27*D28*6</f>
        <v>7020</v>
      </c>
      <c r="E26" s="23">
        <f>E27*E28*6</f>
        <v>7020</v>
      </c>
    </row>
    <row r="27" spans="1:9" x14ac:dyDescent="0.2">
      <c r="A27" s="12" t="s">
        <v>4</v>
      </c>
      <c r="B27" s="13" t="s">
        <v>3</v>
      </c>
      <c r="C27" s="24">
        <v>18</v>
      </c>
      <c r="D27" s="24">
        <v>18</v>
      </c>
      <c r="E27" s="24">
        <v>18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</v>
      </c>
      <c r="D28" s="9">
        <v>65</v>
      </c>
      <c r="E28" s="9">
        <v>65</v>
      </c>
    </row>
    <row r="29" spans="1:9" x14ac:dyDescent="0.2">
      <c r="A29" s="7" t="s">
        <v>5</v>
      </c>
      <c r="B29" s="8" t="s">
        <v>2</v>
      </c>
      <c r="C29" s="24">
        <v>8631</v>
      </c>
      <c r="D29" s="24">
        <v>4314</v>
      </c>
      <c r="E29" s="24">
        <v>4314</v>
      </c>
      <c r="I29" s="19"/>
    </row>
    <row r="30" spans="1:9" ht="33" x14ac:dyDescent="0.2">
      <c r="A30" s="14" t="s">
        <v>6</v>
      </c>
      <c r="B30" s="8" t="s">
        <v>2</v>
      </c>
      <c r="C30" s="24">
        <v>4779</v>
      </c>
      <c r="D30" s="24">
        <v>500</v>
      </c>
      <c r="E30" s="24">
        <v>500</v>
      </c>
    </row>
    <row r="31" spans="1:9" x14ac:dyDescent="0.2">
      <c r="A31" s="14" t="s">
        <v>7</v>
      </c>
      <c r="B31" s="8" t="s">
        <v>2</v>
      </c>
      <c r="C31" s="23"/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2465</v>
      </c>
      <c r="D33" s="21">
        <v>1371</v>
      </c>
      <c r="E33" s="21">
        <v>1371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I35"/>
  <sheetViews>
    <sheetView zoomScale="60" zoomScaleNormal="90" workbookViewId="0">
      <selection activeCell="C32" sqref="C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58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33</v>
      </c>
      <c r="D11" s="9">
        <v>33</v>
      </c>
      <c r="E11" s="9">
        <v>33</v>
      </c>
    </row>
    <row r="12" spans="1:7" x14ac:dyDescent="0.2">
      <c r="A12" s="12" t="s">
        <v>24</v>
      </c>
      <c r="B12" s="8" t="s">
        <v>2</v>
      </c>
      <c r="C12" s="20">
        <f>C13/C11</f>
        <v>1742.4727272727271</v>
      </c>
      <c r="D12" s="20">
        <f>D13/D11</f>
        <v>843.30606060606044</v>
      </c>
      <c r="E12" s="20">
        <f>E13/E11</f>
        <v>816.03333333333319</v>
      </c>
    </row>
    <row r="13" spans="1:7" x14ac:dyDescent="0.2">
      <c r="A13" s="7" t="s">
        <v>11</v>
      </c>
      <c r="B13" s="8" t="s">
        <v>2</v>
      </c>
      <c r="C13" s="20">
        <f>C15+C29+C30+C31+C32+C33</f>
        <v>57501.599999999991</v>
      </c>
      <c r="D13" s="20">
        <f>D15+D29+D30+D31+D32+D33</f>
        <v>27829.099999999995</v>
      </c>
      <c r="E13" s="20">
        <f>E15+E29+E30+E31+E32+E33</f>
        <v>26929.099999999995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46809.599999999991</v>
      </c>
      <c r="D15" s="23">
        <f>D17+D20+D23+D26</f>
        <v>24322.799999999996</v>
      </c>
      <c r="E15" s="23">
        <f>E17+E20+E23+E26</f>
        <v>23422.799999999996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3474</v>
      </c>
      <c r="D17" s="23">
        <f>D19*D18*6</f>
        <v>2637</v>
      </c>
      <c r="E17" s="23">
        <f>E19*E18*6</f>
        <v>1737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1.5</v>
      </c>
      <c r="D18" s="25">
        <v>1.5</v>
      </c>
      <c r="E18" s="25">
        <v>1.5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193</v>
      </c>
      <c r="D19" s="17">
        <v>293</v>
      </c>
      <c r="E19" s="17">
        <v>193</v>
      </c>
    </row>
    <row r="20" spans="1:9" x14ac:dyDescent="0.2">
      <c r="A20" s="9" t="s">
        <v>22</v>
      </c>
      <c r="B20" s="8" t="s">
        <v>2</v>
      </c>
      <c r="C20" s="23">
        <f>C21*C22*12</f>
        <v>23984.399999999998</v>
      </c>
      <c r="D20" s="23">
        <f>D21*D22*6</f>
        <v>11992.199999999999</v>
      </c>
      <c r="E20" s="23">
        <f>E21*E22*6</f>
        <v>11992.199999999999</v>
      </c>
    </row>
    <row r="21" spans="1:9" x14ac:dyDescent="0.2">
      <c r="A21" s="12" t="s">
        <v>4</v>
      </c>
      <c r="B21" s="13" t="s">
        <v>3</v>
      </c>
      <c r="C21" s="24">
        <v>11</v>
      </c>
      <c r="D21" s="24">
        <v>11</v>
      </c>
      <c r="E21" s="24">
        <v>11</v>
      </c>
    </row>
    <row r="22" spans="1:9" ht="21.95" customHeight="1" x14ac:dyDescent="0.2">
      <c r="A22" s="12" t="s">
        <v>26</v>
      </c>
      <c r="B22" s="8" t="s">
        <v>27</v>
      </c>
      <c r="C22" s="24">
        <v>181.7</v>
      </c>
      <c r="D22" s="24">
        <v>181.7</v>
      </c>
      <c r="E22" s="24">
        <v>181.7</v>
      </c>
    </row>
    <row r="23" spans="1:9" ht="35.25" x14ac:dyDescent="0.2">
      <c r="A23" s="16" t="s">
        <v>25</v>
      </c>
      <c r="B23" s="8" t="s">
        <v>2</v>
      </c>
      <c r="C23" s="9">
        <f>C24*C25*12</f>
        <v>6480</v>
      </c>
      <c r="D23" s="9">
        <f>D24*D25*6</f>
        <v>3258</v>
      </c>
      <c r="E23" s="9">
        <f>E24*E25*6</f>
        <v>3258</v>
      </c>
    </row>
    <row r="24" spans="1:9" x14ac:dyDescent="0.2">
      <c r="A24" s="12" t="s">
        <v>4</v>
      </c>
      <c r="B24" s="13" t="s">
        <v>3</v>
      </c>
      <c r="C24" s="9">
        <v>5</v>
      </c>
      <c r="D24" s="9">
        <v>5</v>
      </c>
      <c r="E24" s="9">
        <v>5</v>
      </c>
    </row>
    <row r="25" spans="1:9" ht="21.95" customHeight="1" x14ac:dyDescent="0.2">
      <c r="A25" s="12" t="s">
        <v>26</v>
      </c>
      <c r="B25" s="8" t="s">
        <v>27</v>
      </c>
      <c r="C25" s="9">
        <v>108</v>
      </c>
      <c r="D25" s="9">
        <v>108.6</v>
      </c>
      <c r="E25" s="9">
        <v>108.6</v>
      </c>
      <c r="F25" s="2">
        <v>6</v>
      </c>
      <c r="G25" s="2">
        <v>108</v>
      </c>
      <c r="H25" s="2">
        <v>6</v>
      </c>
    </row>
    <row r="26" spans="1:9" x14ac:dyDescent="0.2">
      <c r="A26" s="9" t="s">
        <v>23</v>
      </c>
      <c r="B26" s="8" t="s">
        <v>2</v>
      </c>
      <c r="C26" s="23">
        <f>C27*C28*12</f>
        <v>12871.2</v>
      </c>
      <c r="D26" s="23">
        <f>D27*D28*6</f>
        <v>6435.6</v>
      </c>
      <c r="E26" s="23">
        <f>E27*E28*6</f>
        <v>6435.6</v>
      </c>
    </row>
    <row r="27" spans="1:9" x14ac:dyDescent="0.2">
      <c r="A27" s="12" t="s">
        <v>4</v>
      </c>
      <c r="B27" s="13" t="s">
        <v>3</v>
      </c>
      <c r="C27" s="24">
        <v>15.5</v>
      </c>
      <c r="D27" s="24">
        <v>15.5</v>
      </c>
      <c r="E27" s="24">
        <v>15.5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69.2</v>
      </c>
      <c r="D28" s="9">
        <v>69.2</v>
      </c>
      <c r="E28" s="9">
        <v>69.2</v>
      </c>
    </row>
    <row r="29" spans="1:9" x14ac:dyDescent="0.2">
      <c r="A29" s="7" t="s">
        <v>5</v>
      </c>
      <c r="B29" s="8" t="s">
        <v>2</v>
      </c>
      <c r="C29" s="24">
        <v>4933</v>
      </c>
      <c r="D29" s="24">
        <v>2478</v>
      </c>
      <c r="E29" s="24">
        <v>2478</v>
      </c>
      <c r="I29" s="19"/>
    </row>
    <row r="30" spans="1:9" ht="33" x14ac:dyDescent="0.2">
      <c r="A30" s="14" t="s">
        <v>6</v>
      </c>
      <c r="B30" s="8" t="s">
        <v>2</v>
      </c>
      <c r="C30" s="24">
        <v>3735</v>
      </c>
      <c r="D30" s="24">
        <v>320</v>
      </c>
      <c r="E30" s="24">
        <v>320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2024</v>
      </c>
      <c r="D33" s="21">
        <v>708.3</v>
      </c>
      <c r="E33" s="21">
        <v>708.3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I35"/>
  <sheetViews>
    <sheetView zoomScale="60" zoomScaleNormal="90" workbookViewId="0">
      <selection activeCell="D28" sqref="D28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59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56</v>
      </c>
      <c r="D11" s="9">
        <v>56</v>
      </c>
      <c r="E11" s="9">
        <v>56</v>
      </c>
    </row>
    <row r="12" spans="1:7" x14ac:dyDescent="0.2">
      <c r="A12" s="12" t="s">
        <v>24</v>
      </c>
      <c r="B12" s="8" t="s">
        <v>2</v>
      </c>
      <c r="C12" s="20">
        <f>C13/C11</f>
        <v>1171.875</v>
      </c>
      <c r="D12" s="20">
        <f>D13/D11</f>
        <v>524.97321428571433</v>
      </c>
      <c r="E12" s="20">
        <f>E13/E11</f>
        <v>524.97321428571433</v>
      </c>
    </row>
    <row r="13" spans="1:7" x14ac:dyDescent="0.2">
      <c r="A13" s="7" t="s">
        <v>11</v>
      </c>
      <c r="B13" s="8" t="s">
        <v>2</v>
      </c>
      <c r="C13" s="20">
        <f>C15+C29+C30+C31+C32+C33</f>
        <v>65625</v>
      </c>
      <c r="D13" s="20">
        <f>D15+D29+D30+D31+D32+D33</f>
        <v>29398.5</v>
      </c>
      <c r="E13" s="20">
        <f>E15+E29+E30+E31+E32+E33</f>
        <v>29398.5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55041</v>
      </c>
      <c r="D15" s="23">
        <f>D17+D20+D23+D26</f>
        <v>27520.5</v>
      </c>
      <c r="E15" s="23">
        <f>E17+E20+E23+E26</f>
        <v>27520.5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5176.7999999999993</v>
      </c>
      <c r="D17" s="23">
        <f>D19*D18*6</f>
        <v>2588.3999999999996</v>
      </c>
      <c r="E17" s="23">
        <f>E19*E18*6</f>
        <v>2588.3999999999996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215.7</v>
      </c>
      <c r="D19" s="17">
        <v>215.7</v>
      </c>
      <c r="E19" s="17">
        <v>215.7</v>
      </c>
    </row>
    <row r="20" spans="1:9" x14ac:dyDescent="0.2">
      <c r="A20" s="9" t="s">
        <v>22</v>
      </c>
      <c r="B20" s="8" t="s">
        <v>2</v>
      </c>
      <c r="C20" s="23">
        <f>C21*C22*12</f>
        <v>30811.199999999997</v>
      </c>
      <c r="D20" s="23">
        <f>D21*D22*6</f>
        <v>15405.599999999999</v>
      </c>
      <c r="E20" s="23">
        <f>E21*E22*6</f>
        <v>15405.599999999999</v>
      </c>
    </row>
    <row r="21" spans="1:9" x14ac:dyDescent="0.2">
      <c r="A21" s="12" t="s">
        <v>4</v>
      </c>
      <c r="B21" s="13" t="s">
        <v>3</v>
      </c>
      <c r="C21" s="24">
        <v>14</v>
      </c>
      <c r="D21" s="24">
        <v>14</v>
      </c>
      <c r="E21" s="24">
        <v>14</v>
      </c>
    </row>
    <row r="22" spans="1:9" ht="21.95" customHeight="1" x14ac:dyDescent="0.2">
      <c r="A22" s="12" t="s">
        <v>26</v>
      </c>
      <c r="B22" s="8" t="s">
        <v>27</v>
      </c>
      <c r="C22" s="24">
        <v>183.4</v>
      </c>
      <c r="D22" s="24">
        <v>183.4</v>
      </c>
      <c r="E22" s="24">
        <v>183.4</v>
      </c>
    </row>
    <row r="23" spans="1:9" ht="35.25" x14ac:dyDescent="0.2">
      <c r="A23" s="16" t="s">
        <v>25</v>
      </c>
      <c r="B23" s="8" t="s">
        <v>2</v>
      </c>
      <c r="C23" s="9">
        <f>C24*C25*12</f>
        <v>8991</v>
      </c>
      <c r="D23" s="9">
        <f>D24*D25*6</f>
        <v>4495.5</v>
      </c>
      <c r="E23" s="9">
        <f>E24*E25*6</f>
        <v>4495.5</v>
      </c>
    </row>
    <row r="24" spans="1:9" x14ac:dyDescent="0.2">
      <c r="A24" s="12" t="s">
        <v>4</v>
      </c>
      <c r="B24" s="13" t="s">
        <v>3</v>
      </c>
      <c r="C24" s="9">
        <v>7.5</v>
      </c>
      <c r="D24" s="9">
        <v>7.5</v>
      </c>
      <c r="E24" s="9">
        <v>7.5</v>
      </c>
    </row>
    <row r="25" spans="1:9" ht="21.95" customHeight="1" x14ac:dyDescent="0.2">
      <c r="A25" s="12" t="s">
        <v>26</v>
      </c>
      <c r="B25" s="8" t="s">
        <v>27</v>
      </c>
      <c r="C25" s="9">
        <v>99.9</v>
      </c>
      <c r="D25" s="9">
        <v>99.9</v>
      </c>
      <c r="E25" s="9">
        <v>99.9</v>
      </c>
    </row>
    <row r="26" spans="1:9" x14ac:dyDescent="0.2">
      <c r="A26" s="9" t="s">
        <v>23</v>
      </c>
      <c r="B26" s="8" t="s">
        <v>2</v>
      </c>
      <c r="C26" s="23">
        <f>C27*C28*12</f>
        <v>10062</v>
      </c>
      <c r="D26" s="23">
        <f>D27*D28*6</f>
        <v>5031</v>
      </c>
      <c r="E26" s="23">
        <f>E27*E28*6</f>
        <v>5031</v>
      </c>
    </row>
    <row r="27" spans="1:9" x14ac:dyDescent="0.2">
      <c r="A27" s="12" t="s">
        <v>4</v>
      </c>
      <c r="B27" s="13" t="s">
        <v>3</v>
      </c>
      <c r="C27" s="24">
        <v>13</v>
      </c>
      <c r="D27" s="24">
        <v>13</v>
      </c>
      <c r="E27" s="24">
        <v>13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64.5</v>
      </c>
      <c r="D28" s="9">
        <v>64.5</v>
      </c>
      <c r="E28" s="9">
        <v>64.5</v>
      </c>
    </row>
    <row r="29" spans="1:9" x14ac:dyDescent="0.2">
      <c r="A29" s="7" t="s">
        <v>5</v>
      </c>
      <c r="B29" s="8" t="s">
        <v>2</v>
      </c>
      <c r="C29" s="24">
        <v>5998</v>
      </c>
      <c r="D29" s="24">
        <v>1500</v>
      </c>
      <c r="E29" s="24">
        <v>1500</v>
      </c>
      <c r="I29" s="19"/>
    </row>
    <row r="30" spans="1:9" ht="33" x14ac:dyDescent="0.2">
      <c r="A30" s="14" t="s">
        <v>6</v>
      </c>
      <c r="B30" s="8" t="s">
        <v>2</v>
      </c>
      <c r="C30" s="24">
        <v>2145</v>
      </c>
      <c r="D30" s="24">
        <v>50</v>
      </c>
      <c r="E30" s="24">
        <v>50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2441</v>
      </c>
      <c r="D33" s="21">
        <v>328</v>
      </c>
      <c r="E33" s="21">
        <v>328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35"/>
  <sheetViews>
    <sheetView topLeftCell="A7" zoomScale="60" zoomScaleNormal="90" workbookViewId="0">
      <selection activeCell="C11" sqref="C11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44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30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s="35" customFormat="1" x14ac:dyDescent="0.2">
      <c r="A11" s="33" t="s">
        <v>21</v>
      </c>
      <c r="B11" s="34" t="s">
        <v>10</v>
      </c>
      <c r="C11" s="24"/>
      <c r="D11" s="24"/>
      <c r="E11" s="24"/>
    </row>
    <row r="12" spans="1:7" s="35" customFormat="1" x14ac:dyDescent="0.2">
      <c r="A12" s="36" t="s">
        <v>24</v>
      </c>
      <c r="B12" s="34" t="s">
        <v>2</v>
      </c>
      <c r="C12" s="37"/>
      <c r="D12" s="37"/>
      <c r="E12" s="37"/>
    </row>
    <row r="13" spans="1:7" s="35" customFormat="1" x14ac:dyDescent="0.2">
      <c r="A13" s="33" t="s">
        <v>11</v>
      </c>
      <c r="B13" s="34" t="s">
        <v>2</v>
      </c>
      <c r="C13" s="37"/>
      <c r="D13" s="37"/>
      <c r="E13" s="37"/>
      <c r="G13" s="38"/>
    </row>
    <row r="14" spans="1:7" s="35" customFormat="1" x14ac:dyDescent="0.2">
      <c r="A14" s="39" t="s">
        <v>0</v>
      </c>
      <c r="B14" s="40"/>
      <c r="C14" s="24"/>
      <c r="D14" s="24"/>
      <c r="E14" s="24"/>
    </row>
    <row r="15" spans="1:7" s="35" customFormat="1" x14ac:dyDescent="0.2">
      <c r="A15" s="33" t="s">
        <v>12</v>
      </c>
      <c r="B15" s="34" t="s">
        <v>2</v>
      </c>
      <c r="C15" s="23"/>
      <c r="D15" s="23"/>
      <c r="E15" s="23"/>
      <c r="F15" s="38"/>
    </row>
    <row r="16" spans="1:7" s="35" customFormat="1" x14ac:dyDescent="0.2">
      <c r="A16" s="39" t="s">
        <v>1</v>
      </c>
      <c r="B16" s="40"/>
      <c r="C16" s="24"/>
      <c r="D16" s="24"/>
      <c r="E16" s="24"/>
      <c r="G16" s="41"/>
    </row>
    <row r="17" spans="1:9" s="35" customFormat="1" x14ac:dyDescent="0.2">
      <c r="A17" s="24" t="s">
        <v>13</v>
      </c>
      <c r="B17" s="34" t="s">
        <v>2</v>
      </c>
      <c r="C17" s="23"/>
      <c r="D17" s="23"/>
      <c r="E17" s="23"/>
      <c r="F17" s="38"/>
      <c r="G17" s="41"/>
    </row>
    <row r="18" spans="1:9" s="35" customFormat="1" x14ac:dyDescent="0.2">
      <c r="A18" s="36" t="s">
        <v>4</v>
      </c>
      <c r="B18" s="42" t="s">
        <v>3</v>
      </c>
      <c r="C18" s="25"/>
      <c r="D18" s="25"/>
      <c r="E18" s="25"/>
      <c r="G18" s="38"/>
    </row>
    <row r="19" spans="1:9" s="35" customFormat="1" ht="21.95" customHeight="1" x14ac:dyDescent="0.2">
      <c r="A19" s="36" t="s">
        <v>26</v>
      </c>
      <c r="B19" s="34" t="s">
        <v>27</v>
      </c>
      <c r="C19" s="23"/>
      <c r="D19" s="23"/>
      <c r="E19" s="23"/>
    </row>
    <row r="20" spans="1:9" s="35" customFormat="1" x14ac:dyDescent="0.2">
      <c r="A20" s="24" t="s">
        <v>22</v>
      </c>
      <c r="B20" s="34" t="s">
        <v>2</v>
      </c>
      <c r="C20" s="23"/>
      <c r="D20" s="23"/>
      <c r="E20" s="23"/>
    </row>
    <row r="21" spans="1:9" s="35" customFormat="1" x14ac:dyDescent="0.2">
      <c r="A21" s="36" t="s">
        <v>4</v>
      </c>
      <c r="B21" s="42" t="s">
        <v>3</v>
      </c>
      <c r="C21" s="24"/>
      <c r="D21" s="24"/>
      <c r="E21" s="24"/>
    </row>
    <row r="22" spans="1:9" s="35" customFormat="1" ht="21.95" customHeight="1" x14ac:dyDescent="0.2">
      <c r="A22" s="36" t="s">
        <v>26</v>
      </c>
      <c r="B22" s="34" t="s">
        <v>27</v>
      </c>
      <c r="C22" s="24"/>
      <c r="D22" s="24"/>
      <c r="E22" s="24"/>
    </row>
    <row r="23" spans="1:9" s="35" customFormat="1" ht="35.25" x14ac:dyDescent="0.2">
      <c r="A23" s="43" t="s">
        <v>25</v>
      </c>
      <c r="B23" s="34" t="s">
        <v>2</v>
      </c>
      <c r="C23" s="24"/>
      <c r="D23" s="24"/>
      <c r="E23" s="24"/>
    </row>
    <row r="24" spans="1:9" s="35" customFormat="1" x14ac:dyDescent="0.2">
      <c r="A24" s="36" t="s">
        <v>4</v>
      </c>
      <c r="B24" s="42" t="s">
        <v>3</v>
      </c>
      <c r="C24" s="24"/>
      <c r="D24" s="24"/>
      <c r="E24" s="24"/>
    </row>
    <row r="25" spans="1:9" s="35" customFormat="1" ht="21.95" customHeight="1" x14ac:dyDescent="0.2">
      <c r="A25" s="36" t="s">
        <v>26</v>
      </c>
      <c r="B25" s="34" t="s">
        <v>27</v>
      </c>
      <c r="C25" s="24"/>
      <c r="D25" s="24"/>
      <c r="E25" s="24"/>
    </row>
    <row r="26" spans="1:9" s="35" customFormat="1" x14ac:dyDescent="0.2">
      <c r="A26" s="24" t="s">
        <v>23</v>
      </c>
      <c r="B26" s="34" t="s">
        <v>2</v>
      </c>
      <c r="C26" s="23"/>
      <c r="D26" s="23"/>
      <c r="E26" s="23"/>
    </row>
    <row r="27" spans="1:9" s="35" customFormat="1" x14ac:dyDescent="0.2">
      <c r="A27" s="36" t="s">
        <v>4</v>
      </c>
      <c r="B27" s="42" t="s">
        <v>3</v>
      </c>
      <c r="C27" s="24"/>
      <c r="D27" s="24"/>
      <c r="E27" s="24"/>
      <c r="G27" s="38"/>
    </row>
    <row r="28" spans="1:9" s="35" customFormat="1" ht="21.75" customHeight="1" x14ac:dyDescent="0.2">
      <c r="A28" s="36" t="s">
        <v>26</v>
      </c>
      <c r="B28" s="34" t="s">
        <v>27</v>
      </c>
      <c r="C28" s="24"/>
      <c r="D28" s="24"/>
      <c r="E28" s="24"/>
    </row>
    <row r="29" spans="1:9" s="35" customFormat="1" x14ac:dyDescent="0.2">
      <c r="A29" s="33" t="s">
        <v>5</v>
      </c>
      <c r="B29" s="34" t="s">
        <v>2</v>
      </c>
      <c r="C29" s="24"/>
      <c r="D29" s="24"/>
      <c r="E29" s="24"/>
      <c r="I29" s="38"/>
    </row>
    <row r="30" spans="1:9" s="35" customFormat="1" ht="33" x14ac:dyDescent="0.2">
      <c r="A30" s="44" t="s">
        <v>6</v>
      </c>
      <c r="B30" s="34" t="s">
        <v>2</v>
      </c>
      <c r="C30" s="24"/>
      <c r="D30" s="24"/>
      <c r="E30" s="24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I35"/>
  <sheetViews>
    <sheetView zoomScale="60" zoomScaleNormal="90" workbookViewId="0">
      <selection activeCell="E32" sqref="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60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14</v>
      </c>
      <c r="D11" s="9">
        <v>14</v>
      </c>
      <c r="E11" s="9">
        <v>14</v>
      </c>
    </row>
    <row r="12" spans="1:7" x14ac:dyDescent="0.2">
      <c r="A12" s="12" t="s">
        <v>24</v>
      </c>
      <c r="B12" s="8" t="s">
        <v>2</v>
      </c>
      <c r="C12" s="20">
        <f>C13/C11</f>
        <v>2470.7857142857142</v>
      </c>
      <c r="D12" s="20">
        <f>D13/D11</f>
        <v>1133.542857142857</v>
      </c>
      <c r="E12" s="20">
        <f>E13/E11</f>
        <v>1133.542857142857</v>
      </c>
    </row>
    <row r="13" spans="1:7" x14ac:dyDescent="0.2">
      <c r="A13" s="7" t="s">
        <v>11</v>
      </c>
      <c r="B13" s="8" t="s">
        <v>2</v>
      </c>
      <c r="C13" s="20">
        <f>C15+C29+C30+C31+C32+C33</f>
        <v>34591</v>
      </c>
      <c r="D13" s="20">
        <f>D15+D29+D30+D31+D32+D33</f>
        <v>15869.599999999999</v>
      </c>
      <c r="E13" s="20">
        <f>E15+E29+E30+E31+E32+E33</f>
        <v>15869.599999999999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28085.999999999996</v>
      </c>
      <c r="D15" s="23">
        <f>D17+D20+D23+D26</f>
        <v>14042.999999999998</v>
      </c>
      <c r="E15" s="23">
        <f>E17+E20+E23+E26</f>
        <v>14042.999999999998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2580</v>
      </c>
      <c r="D17" s="23">
        <f>D19*D18*6</f>
        <v>1290</v>
      </c>
      <c r="E17" s="23">
        <f>E19*E18*6</f>
        <v>1290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</v>
      </c>
      <c r="D18" s="25">
        <v>1</v>
      </c>
      <c r="E18" s="25">
        <v>1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18964.8</v>
      </c>
      <c r="D20" s="23">
        <f>D21*D22*6</f>
        <v>9482.4</v>
      </c>
      <c r="E20" s="23">
        <f>E21*E22*6</f>
        <v>9482.4</v>
      </c>
    </row>
    <row r="21" spans="1:9" x14ac:dyDescent="0.2">
      <c r="A21" s="12" t="s">
        <v>4</v>
      </c>
      <c r="B21" s="13" t="s">
        <v>3</v>
      </c>
      <c r="C21" s="24">
        <v>9</v>
      </c>
      <c r="D21" s="24">
        <v>9</v>
      </c>
      <c r="E21" s="24">
        <v>9</v>
      </c>
    </row>
    <row r="22" spans="1:9" ht="21.95" customHeight="1" x14ac:dyDescent="0.2">
      <c r="A22" s="12" t="s">
        <v>26</v>
      </c>
      <c r="B22" s="8" t="s">
        <v>27</v>
      </c>
      <c r="C22" s="24">
        <v>175.6</v>
      </c>
      <c r="D22" s="24">
        <v>175.6</v>
      </c>
      <c r="E22" s="24">
        <v>175.6</v>
      </c>
    </row>
    <row r="23" spans="1:9" ht="35.25" x14ac:dyDescent="0.2">
      <c r="A23" s="16" t="s">
        <v>25</v>
      </c>
      <c r="B23" s="8" t="s">
        <v>2</v>
      </c>
      <c r="C23" s="9">
        <f>C24*C25*12</f>
        <v>1767.6000000000001</v>
      </c>
      <c r="D23" s="9">
        <f>D24*D25*6</f>
        <v>883.80000000000007</v>
      </c>
      <c r="E23" s="9">
        <f>E24*E25*6</f>
        <v>883.80000000000007</v>
      </c>
    </row>
    <row r="24" spans="1:9" x14ac:dyDescent="0.2">
      <c r="A24" s="12" t="s">
        <v>4</v>
      </c>
      <c r="B24" s="13" t="s">
        <v>3</v>
      </c>
      <c r="C24" s="9">
        <v>1.5</v>
      </c>
      <c r="D24" s="9">
        <v>1.5</v>
      </c>
      <c r="E24" s="9">
        <v>1.5</v>
      </c>
    </row>
    <row r="25" spans="1:9" ht="21.95" customHeight="1" x14ac:dyDescent="0.2">
      <c r="A25" s="12" t="s">
        <v>26</v>
      </c>
      <c r="B25" s="8" t="s">
        <v>27</v>
      </c>
      <c r="C25" s="9">
        <v>98.2</v>
      </c>
      <c r="D25" s="9">
        <v>98.2</v>
      </c>
      <c r="E25" s="9">
        <v>98.2</v>
      </c>
    </row>
    <row r="26" spans="1:9" x14ac:dyDescent="0.2">
      <c r="A26" s="9" t="s">
        <v>23</v>
      </c>
      <c r="B26" s="8" t="s">
        <v>2</v>
      </c>
      <c r="C26" s="23">
        <f>C27*C28*12</f>
        <v>4773.5999999999995</v>
      </c>
      <c r="D26" s="23">
        <f>D27*D28*6</f>
        <v>2386.7999999999997</v>
      </c>
      <c r="E26" s="23">
        <f>E27*E28*6</f>
        <v>2386.7999999999997</v>
      </c>
    </row>
    <row r="27" spans="1:9" x14ac:dyDescent="0.2">
      <c r="A27" s="12" t="s">
        <v>4</v>
      </c>
      <c r="B27" s="13" t="s">
        <v>3</v>
      </c>
      <c r="C27" s="24">
        <v>6</v>
      </c>
      <c r="D27" s="24">
        <v>6</v>
      </c>
      <c r="E27" s="24">
        <v>6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66.3</v>
      </c>
      <c r="D28" s="9">
        <v>66.3</v>
      </c>
      <c r="E28" s="9">
        <v>66.3</v>
      </c>
    </row>
    <row r="29" spans="1:9" x14ac:dyDescent="0.2">
      <c r="A29" s="7" t="s">
        <v>5</v>
      </c>
      <c r="B29" s="8" t="s">
        <v>2</v>
      </c>
      <c r="C29" s="24">
        <v>4301</v>
      </c>
      <c r="D29" s="24">
        <v>1362</v>
      </c>
      <c r="E29" s="24">
        <v>1362</v>
      </c>
      <c r="I29" s="19"/>
    </row>
    <row r="30" spans="1:9" ht="33" x14ac:dyDescent="0.2">
      <c r="A30" s="14" t="s">
        <v>6</v>
      </c>
      <c r="B30" s="8" t="s">
        <v>2</v>
      </c>
      <c r="C30" s="24">
        <v>1566</v>
      </c>
      <c r="D30" s="24">
        <v>396</v>
      </c>
      <c r="E30" s="24">
        <v>396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638</v>
      </c>
      <c r="D33" s="21">
        <v>68.599999999999994</v>
      </c>
      <c r="E33" s="21">
        <v>68.599999999999994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I35"/>
  <sheetViews>
    <sheetView zoomScale="60" zoomScaleNormal="90" workbookViewId="0">
      <selection activeCell="D26" sqref="D25:D26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61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37</v>
      </c>
      <c r="D11" s="9">
        <v>37</v>
      </c>
      <c r="E11" s="9">
        <v>37</v>
      </c>
    </row>
    <row r="12" spans="1:7" x14ac:dyDescent="0.2">
      <c r="A12" s="12" t="s">
        <v>24</v>
      </c>
      <c r="B12" s="8" t="s">
        <v>2</v>
      </c>
      <c r="C12" s="20">
        <f>C13/C11</f>
        <v>2221.237837837838</v>
      </c>
      <c r="D12" s="20">
        <f>D13/D11</f>
        <v>842.66216216216219</v>
      </c>
      <c r="E12" s="20">
        <f>E13/E11</f>
        <v>842.66216216216219</v>
      </c>
    </row>
    <row r="13" spans="1:7" x14ac:dyDescent="0.2">
      <c r="A13" s="7" t="s">
        <v>11</v>
      </c>
      <c r="B13" s="8" t="s">
        <v>2</v>
      </c>
      <c r="C13" s="20">
        <f>C15+C29+C30+C31+C32+C33</f>
        <v>82185.8</v>
      </c>
      <c r="D13" s="20">
        <f>D15+D29+D30+D31+D32+D33</f>
        <v>31178.5</v>
      </c>
      <c r="E13" s="20">
        <f>E15+E29+E30+E31+E32+E33</f>
        <v>31178.5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56545.8</v>
      </c>
      <c r="D15" s="23">
        <f>D17+D20+D23+D26</f>
        <v>28272.9</v>
      </c>
      <c r="E15" s="23">
        <f>E17+E20+E23+E26</f>
        <v>28272.9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2178</v>
      </c>
      <c r="D17" s="23">
        <f>D19*D18*6</f>
        <v>1089</v>
      </c>
      <c r="E17" s="23">
        <f>E19*E18*6</f>
        <v>1089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1.5</v>
      </c>
      <c r="D18" s="25">
        <v>1.5</v>
      </c>
      <c r="E18" s="25">
        <v>1.5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121</v>
      </c>
      <c r="D19" s="17">
        <v>121</v>
      </c>
      <c r="E19" s="17">
        <v>121</v>
      </c>
    </row>
    <row r="20" spans="1:9" x14ac:dyDescent="0.2">
      <c r="A20" s="9" t="s">
        <v>22</v>
      </c>
      <c r="B20" s="8" t="s">
        <v>2</v>
      </c>
      <c r="C20" s="23">
        <f>C21*C22*12</f>
        <v>42120</v>
      </c>
      <c r="D20" s="23">
        <f>D21*D22*6</f>
        <v>21060</v>
      </c>
      <c r="E20" s="23">
        <f>E21*E22*6</f>
        <v>21060</v>
      </c>
    </row>
    <row r="21" spans="1:9" x14ac:dyDescent="0.2">
      <c r="A21" s="12" t="s">
        <v>4</v>
      </c>
      <c r="B21" s="13" t="s">
        <v>3</v>
      </c>
      <c r="C21" s="24">
        <v>20</v>
      </c>
      <c r="D21" s="24">
        <v>20</v>
      </c>
      <c r="E21" s="24">
        <v>20</v>
      </c>
    </row>
    <row r="22" spans="1:9" ht="21.95" customHeight="1" x14ac:dyDescent="0.2">
      <c r="A22" s="12" t="s">
        <v>26</v>
      </c>
      <c r="B22" s="8" t="s">
        <v>27</v>
      </c>
      <c r="C22" s="24">
        <v>175.5</v>
      </c>
      <c r="D22" s="24">
        <v>175.5</v>
      </c>
      <c r="E22" s="24">
        <v>175.5</v>
      </c>
    </row>
    <row r="23" spans="1:9" ht="35.25" x14ac:dyDescent="0.2">
      <c r="A23" s="16" t="s">
        <v>25</v>
      </c>
      <c r="B23" s="8" t="s">
        <v>2</v>
      </c>
      <c r="C23" s="9">
        <f>C24*C25*12</f>
        <v>5526</v>
      </c>
      <c r="D23" s="9">
        <f>D24*D25*6</f>
        <v>2763</v>
      </c>
      <c r="E23" s="9">
        <f>E24*E25*6</f>
        <v>2763</v>
      </c>
    </row>
    <row r="24" spans="1:9" x14ac:dyDescent="0.2">
      <c r="A24" s="12" t="s">
        <v>4</v>
      </c>
      <c r="B24" s="13" t="s">
        <v>3</v>
      </c>
      <c r="C24" s="9">
        <v>5</v>
      </c>
      <c r="D24" s="9">
        <v>5</v>
      </c>
      <c r="E24" s="9">
        <v>5</v>
      </c>
    </row>
    <row r="25" spans="1:9" ht="21.95" customHeight="1" x14ac:dyDescent="0.2">
      <c r="A25" s="12" t="s">
        <v>26</v>
      </c>
      <c r="B25" s="8" t="s">
        <v>27</v>
      </c>
      <c r="C25" s="9">
        <v>92.1</v>
      </c>
      <c r="D25" s="9">
        <v>92.1</v>
      </c>
      <c r="E25" s="9">
        <v>92.1</v>
      </c>
    </row>
    <row r="26" spans="1:9" x14ac:dyDescent="0.2">
      <c r="A26" s="9" t="s">
        <v>23</v>
      </c>
      <c r="B26" s="8" t="s">
        <v>2</v>
      </c>
      <c r="C26" s="23">
        <f>C27*C28*12</f>
        <v>6721.8000000000011</v>
      </c>
      <c r="D26" s="23">
        <f>D27*D28*6</f>
        <v>3360.9000000000005</v>
      </c>
      <c r="E26" s="23">
        <f>E27*E28*6</f>
        <v>3360.9000000000005</v>
      </c>
    </row>
    <row r="27" spans="1:9" x14ac:dyDescent="0.2">
      <c r="A27" s="12" t="s">
        <v>4</v>
      </c>
      <c r="B27" s="13" t="s">
        <v>3</v>
      </c>
      <c r="C27" s="24">
        <v>8.5</v>
      </c>
      <c r="D27" s="24">
        <v>8.5</v>
      </c>
      <c r="E27" s="24">
        <v>8.5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65.900000000000006</v>
      </c>
      <c r="D28" s="9">
        <v>65.900000000000006</v>
      </c>
      <c r="E28" s="9">
        <v>65.900000000000006</v>
      </c>
    </row>
    <row r="29" spans="1:9" x14ac:dyDescent="0.2">
      <c r="A29" s="7" t="s">
        <v>5</v>
      </c>
      <c r="B29" s="8" t="s">
        <v>2</v>
      </c>
      <c r="C29" s="24">
        <v>3253</v>
      </c>
      <c r="D29" s="24">
        <v>1626</v>
      </c>
      <c r="E29" s="24">
        <v>1626</v>
      </c>
      <c r="I29" s="19"/>
    </row>
    <row r="30" spans="1:9" ht="33" x14ac:dyDescent="0.2">
      <c r="A30" s="14" t="s">
        <v>6</v>
      </c>
      <c r="B30" s="8" t="s">
        <v>2</v>
      </c>
      <c r="C30" s="24">
        <v>1576</v>
      </c>
      <c r="D30" s="24">
        <v>735</v>
      </c>
      <c r="E30" s="24">
        <v>735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20811</v>
      </c>
      <c r="D33" s="21">
        <v>544.6</v>
      </c>
      <c r="E33" s="21">
        <v>544.6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I35"/>
  <sheetViews>
    <sheetView zoomScale="60" zoomScaleNormal="90" workbookViewId="0">
      <selection activeCell="E33" sqref="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62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38</v>
      </c>
      <c r="D11" s="9">
        <v>38</v>
      </c>
      <c r="E11" s="9">
        <v>38</v>
      </c>
    </row>
    <row r="12" spans="1:7" x14ac:dyDescent="0.2">
      <c r="A12" s="12" t="s">
        <v>24</v>
      </c>
      <c r="B12" s="8" t="s">
        <v>2</v>
      </c>
      <c r="C12" s="20">
        <f>C13/C11</f>
        <v>1439.6921052631578</v>
      </c>
      <c r="D12" s="20">
        <f>D13/D11</f>
        <v>689.58289473684204</v>
      </c>
      <c r="E12" s="20">
        <f>E13/E11</f>
        <v>689.58289473684204</v>
      </c>
    </row>
    <row r="13" spans="1:7" x14ac:dyDescent="0.2">
      <c r="A13" s="7" t="s">
        <v>11</v>
      </c>
      <c r="B13" s="8" t="s">
        <v>2</v>
      </c>
      <c r="C13" s="20">
        <f>C15+C29+C30+C31+C32+C33</f>
        <v>54708.299999999996</v>
      </c>
      <c r="D13" s="20">
        <f>D15+D29+D30+D31+D32+D33</f>
        <v>26204.149999999998</v>
      </c>
      <c r="E13" s="20">
        <f>E15+E29+E30+E31+E32+E33</f>
        <v>26204.149999999998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45459.299999999996</v>
      </c>
      <c r="D15" s="23">
        <f>D17+D20+D23+D26</f>
        <v>22729.649999999998</v>
      </c>
      <c r="E15" s="23">
        <f>E17+E20+E23+E26</f>
        <v>22729.649999999998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3870</v>
      </c>
      <c r="D17" s="23">
        <f>D19*D18*6</f>
        <v>1935</v>
      </c>
      <c r="E17" s="23">
        <f>E19*E18*6</f>
        <v>1935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1.5</v>
      </c>
      <c r="D18" s="25">
        <v>1.5</v>
      </c>
      <c r="E18" s="25">
        <v>1.5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27636</v>
      </c>
      <c r="D20" s="23">
        <f>D21*D22*6</f>
        <v>13818</v>
      </c>
      <c r="E20" s="23">
        <f>E21*E22*6</f>
        <v>13818</v>
      </c>
    </row>
    <row r="21" spans="1:9" x14ac:dyDescent="0.2">
      <c r="A21" s="12" t="s">
        <v>4</v>
      </c>
      <c r="B21" s="13" t="s">
        <v>3</v>
      </c>
      <c r="C21" s="24">
        <v>14</v>
      </c>
      <c r="D21" s="24">
        <v>14</v>
      </c>
      <c r="E21" s="24">
        <v>14</v>
      </c>
    </row>
    <row r="22" spans="1:9" ht="21.95" customHeight="1" x14ac:dyDescent="0.2">
      <c r="A22" s="12" t="s">
        <v>26</v>
      </c>
      <c r="B22" s="8" t="s">
        <v>27</v>
      </c>
      <c r="C22" s="24">
        <v>164.5</v>
      </c>
      <c r="D22" s="24">
        <v>164.5</v>
      </c>
      <c r="E22" s="24">
        <v>164.5</v>
      </c>
    </row>
    <row r="23" spans="1:9" ht="35.25" x14ac:dyDescent="0.2">
      <c r="A23" s="16" t="s">
        <v>25</v>
      </c>
      <c r="B23" s="8" t="s">
        <v>2</v>
      </c>
      <c r="C23" s="9">
        <f>C24*C25*12</f>
        <v>6782.7000000000007</v>
      </c>
      <c r="D23" s="9">
        <f>D24*D25*6</f>
        <v>3391.3500000000004</v>
      </c>
      <c r="E23" s="9">
        <f>E24*E25*6</f>
        <v>3391.3500000000004</v>
      </c>
    </row>
    <row r="24" spans="1:9" x14ac:dyDescent="0.2">
      <c r="A24" s="12" t="s">
        <v>4</v>
      </c>
      <c r="B24" s="13" t="s">
        <v>3</v>
      </c>
      <c r="C24" s="9">
        <v>5.75</v>
      </c>
      <c r="D24" s="9">
        <v>5.75</v>
      </c>
      <c r="E24" s="9">
        <v>5.75</v>
      </c>
    </row>
    <row r="25" spans="1:9" ht="21.95" customHeight="1" x14ac:dyDescent="0.2">
      <c r="A25" s="12" t="s">
        <v>26</v>
      </c>
      <c r="B25" s="8" t="s">
        <v>27</v>
      </c>
      <c r="C25" s="9">
        <v>98.3</v>
      </c>
      <c r="D25" s="9">
        <v>98.3</v>
      </c>
      <c r="E25" s="9">
        <v>98.3</v>
      </c>
    </row>
    <row r="26" spans="1:9" x14ac:dyDescent="0.2">
      <c r="A26" s="9" t="s">
        <v>23</v>
      </c>
      <c r="B26" s="8" t="s">
        <v>2</v>
      </c>
      <c r="C26" s="23">
        <f>C27*C28*12</f>
        <v>7170.5999999999995</v>
      </c>
      <c r="D26" s="23">
        <f>D27*D28*6</f>
        <v>3585.2999999999997</v>
      </c>
      <c r="E26" s="23">
        <f>E27*E28*6</f>
        <v>3585.2999999999997</v>
      </c>
    </row>
    <row r="27" spans="1:9" x14ac:dyDescent="0.2">
      <c r="A27" s="12" t="s">
        <v>4</v>
      </c>
      <c r="B27" s="13" t="s">
        <v>3</v>
      </c>
      <c r="C27" s="24">
        <v>9.25</v>
      </c>
      <c r="D27" s="24">
        <v>9.25</v>
      </c>
      <c r="E27" s="24">
        <v>9.25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64.599999999999994</v>
      </c>
      <c r="D28" s="9">
        <v>64.599999999999994</v>
      </c>
      <c r="E28" s="9">
        <v>64.599999999999994</v>
      </c>
    </row>
    <row r="29" spans="1:9" x14ac:dyDescent="0.2">
      <c r="A29" s="7" t="s">
        <v>5</v>
      </c>
      <c r="B29" s="8" t="s">
        <v>2</v>
      </c>
      <c r="C29" s="24">
        <v>4800</v>
      </c>
      <c r="D29" s="24">
        <v>2400</v>
      </c>
      <c r="E29" s="24">
        <v>2400</v>
      </c>
      <c r="I29" s="19"/>
    </row>
    <row r="30" spans="1:9" ht="33" x14ac:dyDescent="0.2">
      <c r="A30" s="14" t="s">
        <v>6</v>
      </c>
      <c r="B30" s="8" t="s">
        <v>2</v>
      </c>
      <c r="C30" s="24">
        <v>3227</v>
      </c>
      <c r="D30" s="24">
        <v>442</v>
      </c>
      <c r="E30" s="24">
        <v>442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1222</v>
      </c>
      <c r="D33" s="21">
        <v>632.5</v>
      </c>
      <c r="E33" s="21">
        <v>632.5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I35"/>
  <sheetViews>
    <sheetView zoomScale="60" zoomScaleNormal="90" workbookViewId="0">
      <selection activeCell="E30" sqref="E30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63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9</v>
      </c>
      <c r="D11" s="9">
        <v>9</v>
      </c>
      <c r="E11" s="9">
        <v>9</v>
      </c>
    </row>
    <row r="12" spans="1:7" x14ac:dyDescent="0.2">
      <c r="A12" s="12" t="s">
        <v>24</v>
      </c>
      <c r="B12" s="8" t="s">
        <v>2</v>
      </c>
      <c r="C12" s="20">
        <f>C13/C11</f>
        <v>4510.3777777777768</v>
      </c>
      <c r="D12" s="20">
        <f>D13/D11</f>
        <v>2142.5777777777776</v>
      </c>
      <c r="E12" s="20">
        <f>E13/E11</f>
        <v>2142.5777777777776</v>
      </c>
    </row>
    <row r="13" spans="1:7" x14ac:dyDescent="0.2">
      <c r="A13" s="7" t="s">
        <v>11</v>
      </c>
      <c r="B13" s="8" t="s">
        <v>2</v>
      </c>
      <c r="C13" s="20">
        <f>C15+C29+C30+C31+C32+C33</f>
        <v>40593.399999999994</v>
      </c>
      <c r="D13" s="20">
        <f>D15+D29+D30+D31+D32+D33</f>
        <v>19283.199999999997</v>
      </c>
      <c r="E13" s="20">
        <f>E15+E29+E30+E31+E32+E33</f>
        <v>19283.199999999997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33608.399999999994</v>
      </c>
      <c r="D15" s="23">
        <f>D17+D20+D23+D26</f>
        <v>16804.199999999997</v>
      </c>
      <c r="E15" s="23">
        <f>E17+E20+E23+E26</f>
        <v>16804.199999999997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2580</v>
      </c>
      <c r="D17" s="23">
        <f>D19*D18*6</f>
        <v>1290</v>
      </c>
      <c r="E17" s="23">
        <f>E19*E18*6</f>
        <v>1290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</v>
      </c>
      <c r="D18" s="25">
        <v>1</v>
      </c>
      <c r="E18" s="25">
        <v>1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18694.8</v>
      </c>
      <c r="D20" s="23">
        <f>D21*D22*6</f>
        <v>9347.4</v>
      </c>
      <c r="E20" s="23">
        <f>E21*E22*6</f>
        <v>9347.4</v>
      </c>
    </row>
    <row r="21" spans="1:9" x14ac:dyDescent="0.2">
      <c r="A21" s="12" t="s">
        <v>4</v>
      </c>
      <c r="B21" s="13" t="s">
        <v>3</v>
      </c>
      <c r="C21" s="24">
        <v>9</v>
      </c>
      <c r="D21" s="24">
        <v>9</v>
      </c>
      <c r="E21" s="24">
        <v>9</v>
      </c>
    </row>
    <row r="22" spans="1:9" ht="21.95" customHeight="1" x14ac:dyDescent="0.2">
      <c r="A22" s="12" t="s">
        <v>26</v>
      </c>
      <c r="B22" s="8" t="s">
        <v>27</v>
      </c>
      <c r="C22" s="24">
        <v>173.1</v>
      </c>
      <c r="D22" s="24">
        <v>173.1</v>
      </c>
      <c r="E22" s="24">
        <v>173.1</v>
      </c>
    </row>
    <row r="23" spans="1:9" ht="35.25" x14ac:dyDescent="0.2">
      <c r="A23" s="16" t="s">
        <v>25</v>
      </c>
      <c r="B23" s="8" t="s">
        <v>2</v>
      </c>
      <c r="C23" s="9">
        <f>C24*C25*12</f>
        <v>5194.8</v>
      </c>
      <c r="D23" s="9">
        <f>D24*D25*6</f>
        <v>2597.4</v>
      </c>
      <c r="E23" s="9">
        <f>E24*E25*6</f>
        <v>2597.4</v>
      </c>
    </row>
    <row r="24" spans="1:9" x14ac:dyDescent="0.2">
      <c r="A24" s="12" t="s">
        <v>4</v>
      </c>
      <c r="B24" s="13" t="s">
        <v>3</v>
      </c>
      <c r="C24" s="9">
        <v>4.5</v>
      </c>
      <c r="D24" s="9">
        <v>4.5</v>
      </c>
      <c r="E24" s="9">
        <v>4.5</v>
      </c>
    </row>
    <row r="25" spans="1:9" ht="21.95" customHeight="1" x14ac:dyDescent="0.2">
      <c r="A25" s="12" t="s">
        <v>26</v>
      </c>
      <c r="B25" s="8" t="s">
        <v>27</v>
      </c>
      <c r="C25" s="9">
        <v>96.2</v>
      </c>
      <c r="D25" s="9">
        <v>96.2</v>
      </c>
      <c r="E25" s="9">
        <v>96.2</v>
      </c>
    </row>
    <row r="26" spans="1:9" x14ac:dyDescent="0.2">
      <c r="A26" s="9" t="s">
        <v>23</v>
      </c>
      <c r="B26" s="8" t="s">
        <v>2</v>
      </c>
      <c r="C26" s="23">
        <f>C27*C28*12</f>
        <v>7138.7999999999993</v>
      </c>
      <c r="D26" s="23">
        <f>D27*D28*6</f>
        <v>3569.3999999999996</v>
      </c>
      <c r="E26" s="23">
        <f>E27*E28*6</f>
        <v>3569.3999999999996</v>
      </c>
    </row>
    <row r="27" spans="1:9" x14ac:dyDescent="0.2">
      <c r="A27" s="12" t="s">
        <v>4</v>
      </c>
      <c r="B27" s="13" t="s">
        <v>3</v>
      </c>
      <c r="C27" s="24">
        <v>9</v>
      </c>
      <c r="D27" s="24">
        <v>9</v>
      </c>
      <c r="E27" s="24">
        <v>9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66.099999999999994</v>
      </c>
      <c r="D28" s="9">
        <v>66.099999999999994</v>
      </c>
      <c r="E28" s="9">
        <v>66.099999999999994</v>
      </c>
    </row>
    <row r="29" spans="1:9" x14ac:dyDescent="0.2">
      <c r="A29" s="7" t="s">
        <v>5</v>
      </c>
      <c r="B29" s="8" t="s">
        <v>2</v>
      </c>
      <c r="C29" s="24">
        <v>3409</v>
      </c>
      <c r="D29" s="24">
        <v>1704</v>
      </c>
      <c r="E29" s="24">
        <v>1704</v>
      </c>
      <c r="I29" s="19"/>
    </row>
    <row r="30" spans="1:9" ht="33" x14ac:dyDescent="0.2">
      <c r="A30" s="14" t="s">
        <v>6</v>
      </c>
      <c r="B30" s="8" t="s">
        <v>2</v>
      </c>
      <c r="C30" s="24">
        <v>3067</v>
      </c>
      <c r="D30" s="24">
        <v>441</v>
      </c>
      <c r="E30" s="24">
        <v>441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509</v>
      </c>
      <c r="D33" s="21">
        <v>334</v>
      </c>
      <c r="E33" s="21">
        <v>334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I35"/>
  <sheetViews>
    <sheetView zoomScale="60" zoomScaleNormal="90" workbookViewId="0">
      <selection sqref="A1:E1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50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64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16</v>
      </c>
      <c r="D11" s="9">
        <v>16</v>
      </c>
      <c r="E11" s="9">
        <v>16</v>
      </c>
    </row>
    <row r="12" spans="1:7" x14ac:dyDescent="0.2">
      <c r="A12" s="12" t="s">
        <v>24</v>
      </c>
      <c r="B12" s="8" t="s">
        <v>2</v>
      </c>
      <c r="C12" s="20">
        <f>C13/C11</f>
        <v>2238.5</v>
      </c>
      <c r="D12" s="20">
        <f>D13/D11</f>
        <v>1099.78125</v>
      </c>
      <c r="E12" s="20">
        <f>E13/E11</f>
        <v>1099.71875</v>
      </c>
    </row>
    <row r="13" spans="1:7" x14ac:dyDescent="0.2">
      <c r="A13" s="7" t="s">
        <v>11</v>
      </c>
      <c r="B13" s="8" t="s">
        <v>2</v>
      </c>
      <c r="C13" s="20">
        <f>C15+C29+C30+C31+C32+C33</f>
        <v>35816</v>
      </c>
      <c r="D13" s="20">
        <f>D15+D29+D30+D31+D32+D33</f>
        <v>17596.5</v>
      </c>
      <c r="E13" s="20">
        <f>E15+E29+E30+E31+E32+E33</f>
        <v>17595.5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30681</v>
      </c>
      <c r="D15" s="23">
        <f>D17+D20+D23+D26</f>
        <v>15340.5</v>
      </c>
      <c r="E15" s="23">
        <f>E17+E20+E23+E26</f>
        <v>15340.5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2580</v>
      </c>
      <c r="D17" s="23">
        <f>D19*D18*6</f>
        <v>1290</v>
      </c>
      <c r="E17" s="23">
        <f>E19*E18*6</f>
        <v>1290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</v>
      </c>
      <c r="D18" s="25">
        <v>1</v>
      </c>
      <c r="E18" s="25">
        <v>1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19932</v>
      </c>
      <c r="D20" s="23">
        <f>D21*D22*6</f>
        <v>9966</v>
      </c>
      <c r="E20" s="23">
        <f>E21*E22*6</f>
        <v>9966</v>
      </c>
    </row>
    <row r="21" spans="1:9" x14ac:dyDescent="0.2">
      <c r="A21" s="12" t="s">
        <v>4</v>
      </c>
      <c r="B21" s="13" t="s">
        <v>3</v>
      </c>
      <c r="C21" s="24">
        <v>10</v>
      </c>
      <c r="D21" s="24">
        <v>10</v>
      </c>
      <c r="E21" s="24">
        <v>10</v>
      </c>
    </row>
    <row r="22" spans="1:9" ht="21.95" customHeight="1" x14ac:dyDescent="0.2">
      <c r="A22" s="12" t="s">
        <v>26</v>
      </c>
      <c r="B22" s="8" t="s">
        <v>27</v>
      </c>
      <c r="C22" s="24">
        <v>166.1</v>
      </c>
      <c r="D22" s="24">
        <v>166.1</v>
      </c>
      <c r="E22" s="24">
        <v>166.1</v>
      </c>
    </row>
    <row r="23" spans="1:9" ht="35.25" x14ac:dyDescent="0.2">
      <c r="A23" s="16" t="s">
        <v>25</v>
      </c>
      <c r="B23" s="8" t="s">
        <v>2</v>
      </c>
      <c r="C23" s="9">
        <f>C24*C25*12</f>
        <v>2966.4</v>
      </c>
      <c r="D23" s="9">
        <f>D24*D25*6</f>
        <v>1483.2</v>
      </c>
      <c r="E23" s="9">
        <f>E24*E25*6</f>
        <v>1483.2</v>
      </c>
    </row>
    <row r="24" spans="1:9" x14ac:dyDescent="0.2">
      <c r="A24" s="12" t="s">
        <v>4</v>
      </c>
      <c r="B24" s="13" t="s">
        <v>3</v>
      </c>
      <c r="C24" s="9">
        <v>3</v>
      </c>
      <c r="D24" s="9">
        <v>3</v>
      </c>
      <c r="E24" s="9">
        <v>3</v>
      </c>
    </row>
    <row r="25" spans="1:9" ht="21.95" customHeight="1" x14ac:dyDescent="0.2">
      <c r="A25" s="12" t="s">
        <v>26</v>
      </c>
      <c r="B25" s="8" t="s">
        <v>27</v>
      </c>
      <c r="C25" s="9">
        <v>82.4</v>
      </c>
      <c r="D25" s="9">
        <v>82.4</v>
      </c>
      <c r="E25" s="9">
        <v>82.4</v>
      </c>
    </row>
    <row r="26" spans="1:9" x14ac:dyDescent="0.2">
      <c r="A26" s="9" t="s">
        <v>23</v>
      </c>
      <c r="B26" s="8" t="s">
        <v>2</v>
      </c>
      <c r="C26" s="23">
        <f>C27*C28*12</f>
        <v>5202.6000000000004</v>
      </c>
      <c r="D26" s="23">
        <f>D27*D28*6</f>
        <v>2601.3000000000002</v>
      </c>
      <c r="E26" s="23">
        <f>E27*E28*6</f>
        <v>2601.3000000000002</v>
      </c>
    </row>
    <row r="27" spans="1:9" x14ac:dyDescent="0.2">
      <c r="A27" s="12" t="s">
        <v>4</v>
      </c>
      <c r="B27" s="13" t="s">
        <v>3</v>
      </c>
      <c r="C27" s="24">
        <v>6.5</v>
      </c>
      <c r="D27" s="24">
        <v>6.5</v>
      </c>
      <c r="E27" s="24">
        <v>6.5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66.7</v>
      </c>
      <c r="D28" s="9">
        <v>66.7</v>
      </c>
      <c r="E28" s="9">
        <v>66.7</v>
      </c>
    </row>
    <row r="29" spans="1:9" x14ac:dyDescent="0.2">
      <c r="A29" s="7" t="s">
        <v>5</v>
      </c>
      <c r="B29" s="8" t="s">
        <v>2</v>
      </c>
      <c r="C29" s="24">
        <v>3260</v>
      </c>
      <c r="D29" s="24">
        <v>1632</v>
      </c>
      <c r="E29" s="24">
        <v>1632</v>
      </c>
      <c r="I29" s="19"/>
    </row>
    <row r="30" spans="1:9" ht="33" x14ac:dyDescent="0.2">
      <c r="A30" s="14" t="s">
        <v>6</v>
      </c>
      <c r="B30" s="8" t="s">
        <v>2</v>
      </c>
      <c r="C30" s="24">
        <v>1402</v>
      </c>
      <c r="D30" s="24">
        <v>316</v>
      </c>
      <c r="E30" s="24">
        <v>315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473</v>
      </c>
      <c r="D33" s="21">
        <v>308</v>
      </c>
      <c r="E33" s="21">
        <v>308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I35"/>
  <sheetViews>
    <sheetView zoomScale="60" zoomScaleNormal="90" workbookViewId="0">
      <selection sqref="A1:E1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ht="29.25" customHeight="1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65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10</v>
      </c>
      <c r="D11" s="9">
        <v>10</v>
      </c>
      <c r="E11" s="9">
        <v>10</v>
      </c>
    </row>
    <row r="12" spans="1:7" x14ac:dyDescent="0.2">
      <c r="A12" s="12" t="s">
        <v>24</v>
      </c>
      <c r="B12" s="8" t="s">
        <v>2</v>
      </c>
      <c r="C12" s="20">
        <f>C13/C11</f>
        <v>2685.66</v>
      </c>
      <c r="D12" s="20">
        <f>D13/D11</f>
        <v>1290.83</v>
      </c>
      <c r="E12" s="20">
        <f>E13/E11</f>
        <v>1290.83</v>
      </c>
    </row>
    <row r="13" spans="1:7" x14ac:dyDescent="0.2">
      <c r="A13" s="7" t="s">
        <v>11</v>
      </c>
      <c r="B13" s="8" t="s">
        <v>2</v>
      </c>
      <c r="C13" s="20">
        <f>C15+C29+C30+C31+C32+C33</f>
        <v>26856.6</v>
      </c>
      <c r="D13" s="20">
        <f>D15+D29+D30+D31+D32+D33</f>
        <v>12908.3</v>
      </c>
      <c r="E13" s="20">
        <f>E15+E29+E30+E31+E32+E33</f>
        <v>12908.3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22914.6</v>
      </c>
      <c r="D15" s="23">
        <f>D17+D20+D23+D26</f>
        <v>11457.3</v>
      </c>
      <c r="E15" s="23">
        <f>E17+E20+E23+E26</f>
        <v>11457.3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2580</v>
      </c>
      <c r="D17" s="23">
        <f>D19*D18*6</f>
        <v>1290</v>
      </c>
      <c r="E17" s="23">
        <f>E19*E18*6</f>
        <v>1290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</v>
      </c>
      <c r="D18" s="25">
        <v>1</v>
      </c>
      <c r="E18" s="25">
        <v>1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12607.199999999999</v>
      </c>
      <c r="D20" s="23">
        <f>D21*D22*6</f>
        <v>6303.5999999999995</v>
      </c>
      <c r="E20" s="23">
        <f>E21*E22*6</f>
        <v>6303.5999999999995</v>
      </c>
    </row>
    <row r="21" spans="1:9" x14ac:dyDescent="0.2">
      <c r="A21" s="12" t="s">
        <v>4</v>
      </c>
      <c r="B21" s="13" t="s">
        <v>3</v>
      </c>
      <c r="C21" s="24">
        <v>6</v>
      </c>
      <c r="D21" s="24">
        <v>6</v>
      </c>
      <c r="E21" s="24">
        <v>6</v>
      </c>
    </row>
    <row r="22" spans="1:9" ht="21.95" customHeight="1" x14ac:dyDescent="0.2">
      <c r="A22" s="12" t="s">
        <v>26</v>
      </c>
      <c r="B22" s="8" t="s">
        <v>27</v>
      </c>
      <c r="C22" s="24">
        <v>175.1</v>
      </c>
      <c r="D22" s="24">
        <v>175.1</v>
      </c>
      <c r="E22" s="24">
        <v>175.1</v>
      </c>
    </row>
    <row r="23" spans="1:9" ht="35.25" x14ac:dyDescent="0.2">
      <c r="A23" s="16" t="s">
        <v>25</v>
      </c>
      <c r="B23" s="8" t="s">
        <v>2</v>
      </c>
      <c r="C23" s="9">
        <f>C24*C25*12</f>
        <v>1661.3999999999999</v>
      </c>
      <c r="D23" s="9">
        <f>D24*D25*6</f>
        <v>830.69999999999993</v>
      </c>
      <c r="E23" s="9">
        <f>E24*E25*6</f>
        <v>830.69999999999993</v>
      </c>
    </row>
    <row r="24" spans="1:9" x14ac:dyDescent="0.2">
      <c r="A24" s="12" t="s">
        <v>4</v>
      </c>
      <c r="B24" s="13" t="s">
        <v>3</v>
      </c>
      <c r="C24" s="9">
        <v>1.5</v>
      </c>
      <c r="D24" s="9">
        <v>1.5</v>
      </c>
      <c r="E24" s="9">
        <v>1.5</v>
      </c>
    </row>
    <row r="25" spans="1:9" ht="21.95" customHeight="1" x14ac:dyDescent="0.2">
      <c r="A25" s="12" t="s">
        <v>26</v>
      </c>
      <c r="B25" s="8" t="s">
        <v>27</v>
      </c>
      <c r="C25" s="9">
        <v>92.3</v>
      </c>
      <c r="D25" s="9">
        <v>92.3</v>
      </c>
      <c r="E25" s="9">
        <v>92.3</v>
      </c>
    </row>
    <row r="26" spans="1:9" x14ac:dyDescent="0.2">
      <c r="A26" s="9" t="s">
        <v>23</v>
      </c>
      <c r="B26" s="8" t="s">
        <v>2</v>
      </c>
      <c r="C26" s="23">
        <f>C27*C28*12</f>
        <v>6066.0000000000009</v>
      </c>
      <c r="D26" s="23">
        <f>D27*D28*6</f>
        <v>3033.0000000000005</v>
      </c>
      <c r="E26" s="23">
        <f>E27*E28*6</f>
        <v>3033.0000000000005</v>
      </c>
    </row>
    <row r="27" spans="1:9" x14ac:dyDescent="0.2">
      <c r="A27" s="12" t="s">
        <v>4</v>
      </c>
      <c r="B27" s="13" t="s">
        <v>3</v>
      </c>
      <c r="C27" s="24">
        <v>7.5</v>
      </c>
      <c r="D27" s="24">
        <v>7.5</v>
      </c>
      <c r="E27" s="24">
        <v>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67.400000000000006</v>
      </c>
      <c r="D28" s="9">
        <v>67.400000000000006</v>
      </c>
      <c r="E28" s="9">
        <v>67.400000000000006</v>
      </c>
    </row>
    <row r="29" spans="1:9" x14ac:dyDescent="0.2">
      <c r="A29" s="7" t="s">
        <v>5</v>
      </c>
      <c r="B29" s="8" t="s">
        <v>2</v>
      </c>
      <c r="C29" s="24">
        <v>1829</v>
      </c>
      <c r="D29" s="24">
        <v>918</v>
      </c>
      <c r="E29" s="24">
        <v>918</v>
      </c>
      <c r="I29" s="19"/>
    </row>
    <row r="30" spans="1:9" ht="33" x14ac:dyDescent="0.2">
      <c r="A30" s="14" t="s">
        <v>6</v>
      </c>
      <c r="B30" s="8" t="s">
        <v>2</v>
      </c>
      <c r="C30" s="24">
        <v>1646</v>
      </c>
      <c r="D30" s="24">
        <v>421</v>
      </c>
      <c r="E30" s="24">
        <v>421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467</v>
      </c>
      <c r="D33" s="21">
        <v>112</v>
      </c>
      <c r="E33" s="21">
        <v>112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I35"/>
  <sheetViews>
    <sheetView tabSelected="1" zoomScale="60" zoomScaleNormal="90" workbookViewId="0">
      <selection activeCell="A42" sqref="A4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66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67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10</v>
      </c>
      <c r="D11" s="9">
        <v>10</v>
      </c>
      <c r="E11" s="9">
        <v>10</v>
      </c>
    </row>
    <row r="12" spans="1:7" x14ac:dyDescent="0.2">
      <c r="A12" s="12" t="s">
        <v>24</v>
      </c>
      <c r="B12" s="8" t="s">
        <v>2</v>
      </c>
      <c r="C12" s="20">
        <f>C13/C11</f>
        <v>1414.58</v>
      </c>
      <c r="D12" s="20">
        <f>D13/D11</f>
        <v>588.64</v>
      </c>
      <c r="E12" s="20">
        <f>E13/E11</f>
        <v>588.64</v>
      </c>
    </row>
    <row r="13" spans="1:7" x14ac:dyDescent="0.2">
      <c r="A13" s="7" t="s">
        <v>11</v>
      </c>
      <c r="B13" s="8" t="s">
        <v>2</v>
      </c>
      <c r="C13" s="20">
        <f>C15+C29+C30+C31+C32+C33</f>
        <v>14145.8</v>
      </c>
      <c r="D13" s="20">
        <f>D15+D29+D30+D31+D32+D33</f>
        <v>5886.4</v>
      </c>
      <c r="E13" s="20">
        <f>E15+E29+E30+E31+E32+E33</f>
        <v>5886.4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9472.7999999999993</v>
      </c>
      <c r="D15" s="23">
        <f>D17+D20+D23+D26</f>
        <v>4736.3999999999996</v>
      </c>
      <c r="E15" s="23">
        <f>E17+E20+E23+E26</f>
        <v>4736.3999999999996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0</v>
      </c>
      <c r="D17" s="23">
        <f>D19*D18*3</f>
        <v>0</v>
      </c>
      <c r="E17" s="23">
        <f>E19*E18*3</f>
        <v>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0</v>
      </c>
      <c r="D18" s="25">
        <v>0</v>
      </c>
      <c r="E18" s="25">
        <v>0</v>
      </c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>
        <f>C21*C22*12</f>
        <v>5500.7999999999993</v>
      </c>
      <c r="D20" s="23">
        <f>D21*D22*6</f>
        <v>2750.3999999999996</v>
      </c>
      <c r="E20" s="23">
        <f>E21*E22*6</f>
        <v>2750.3999999999996</v>
      </c>
    </row>
    <row r="21" spans="1:9" x14ac:dyDescent="0.2">
      <c r="A21" s="12" t="s">
        <v>4</v>
      </c>
      <c r="B21" s="13" t="s">
        <v>3</v>
      </c>
      <c r="C21" s="24">
        <v>2</v>
      </c>
      <c r="D21" s="24">
        <v>2</v>
      </c>
      <c r="E21" s="24">
        <v>2</v>
      </c>
    </row>
    <row r="22" spans="1:9" ht="21.95" customHeight="1" x14ac:dyDescent="0.2">
      <c r="A22" s="12" t="s">
        <v>26</v>
      </c>
      <c r="B22" s="8" t="s">
        <v>27</v>
      </c>
      <c r="C22" s="24">
        <v>229.2</v>
      </c>
      <c r="D22" s="24">
        <v>229.2</v>
      </c>
      <c r="E22" s="24">
        <v>229.2</v>
      </c>
    </row>
    <row r="23" spans="1:9" ht="35.25" x14ac:dyDescent="0.2">
      <c r="A23" s="16" t="s">
        <v>25</v>
      </c>
      <c r="B23" s="8" t="s">
        <v>2</v>
      </c>
      <c r="C23" s="9">
        <f>C24*C25*12</f>
        <v>0</v>
      </c>
      <c r="D23" s="9">
        <f>D24*D25*3</f>
        <v>0</v>
      </c>
      <c r="E23" s="9">
        <f>E24*E25*3</f>
        <v>0</v>
      </c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>
        <f>C27*C28*12</f>
        <v>3972</v>
      </c>
      <c r="D26" s="23">
        <f>D27*D28*6</f>
        <v>1986</v>
      </c>
      <c r="E26" s="23">
        <f>E27*E28*6</f>
        <v>1986</v>
      </c>
    </row>
    <row r="27" spans="1:9" x14ac:dyDescent="0.2">
      <c r="A27" s="12" t="s">
        <v>4</v>
      </c>
      <c r="B27" s="13" t="s">
        <v>3</v>
      </c>
      <c r="C27" s="24">
        <v>5</v>
      </c>
      <c r="D27" s="24">
        <v>5</v>
      </c>
      <c r="E27" s="24">
        <v>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66.2</v>
      </c>
      <c r="D28" s="9">
        <v>66.2</v>
      </c>
      <c r="E28" s="9">
        <v>66.2</v>
      </c>
    </row>
    <row r="29" spans="1:9" x14ac:dyDescent="0.2">
      <c r="A29" s="7" t="s">
        <v>5</v>
      </c>
      <c r="B29" s="8" t="s">
        <v>2</v>
      </c>
      <c r="C29" s="24">
        <v>860</v>
      </c>
      <c r="D29" s="24">
        <v>432</v>
      </c>
      <c r="E29" s="24">
        <v>432</v>
      </c>
      <c r="I29" s="19"/>
    </row>
    <row r="30" spans="1:9" ht="33" x14ac:dyDescent="0.2">
      <c r="A30" s="14" t="s">
        <v>6</v>
      </c>
      <c r="B30" s="8" t="s">
        <v>2</v>
      </c>
      <c r="C30" s="24">
        <v>3516</v>
      </c>
      <c r="D30" s="24">
        <v>427</v>
      </c>
      <c r="E30" s="24">
        <v>427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297</v>
      </c>
      <c r="D33" s="21">
        <v>291</v>
      </c>
      <c r="E33" s="21">
        <v>291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I35"/>
  <sheetViews>
    <sheetView zoomScale="60" zoomScaleNormal="90" workbookViewId="0">
      <selection activeCell="E30" sqref="E30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50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68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6</v>
      </c>
      <c r="D11" s="9">
        <v>6</v>
      </c>
      <c r="E11" s="9">
        <v>6</v>
      </c>
    </row>
    <row r="12" spans="1:7" x14ac:dyDescent="0.2">
      <c r="A12" s="12" t="s">
        <v>24</v>
      </c>
      <c r="B12" s="8" t="s">
        <v>2</v>
      </c>
      <c r="C12" s="20">
        <f>C13/C11</f>
        <v>1250</v>
      </c>
      <c r="D12" s="20">
        <f>D13/D11</f>
        <v>549.43333333333328</v>
      </c>
      <c r="E12" s="20">
        <f>E13/E11</f>
        <v>549.43333333333328</v>
      </c>
    </row>
    <row r="13" spans="1:7" x14ac:dyDescent="0.2">
      <c r="A13" s="7" t="s">
        <v>11</v>
      </c>
      <c r="B13" s="8" t="s">
        <v>2</v>
      </c>
      <c r="C13" s="20">
        <f>C15+C29+C30+C31+C32+C33</f>
        <v>7500</v>
      </c>
      <c r="D13" s="20">
        <f>D15+D29+D30+D31+D32+D33</f>
        <v>3296.6</v>
      </c>
      <c r="E13" s="20">
        <f>E15+E29+E30+E31+E32+E33</f>
        <v>3296.6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5292</v>
      </c>
      <c r="D15" s="23">
        <f>D17+D20+D23+D26</f>
        <v>2646</v>
      </c>
      <c r="E15" s="23">
        <f>E17+E20+E23+E26</f>
        <v>2646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0</v>
      </c>
      <c r="D17" s="23">
        <f>D19*D18*3</f>
        <v>0</v>
      </c>
      <c r="E17" s="23">
        <f>E19*E18*3</f>
        <v>0</v>
      </c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>
        <f>C21*C22*12</f>
        <v>2473.1999999999998</v>
      </c>
      <c r="D20" s="23">
        <f>D21*D22*6</f>
        <v>1236.5999999999999</v>
      </c>
      <c r="E20" s="23">
        <f>E21*E22*6</f>
        <v>1236.5999999999999</v>
      </c>
    </row>
    <row r="21" spans="1:9" x14ac:dyDescent="0.2">
      <c r="A21" s="12" t="s">
        <v>4</v>
      </c>
      <c r="B21" s="13" t="s">
        <v>3</v>
      </c>
      <c r="C21" s="24">
        <v>1</v>
      </c>
      <c r="D21" s="24">
        <v>1</v>
      </c>
      <c r="E21" s="24">
        <v>1</v>
      </c>
    </row>
    <row r="22" spans="1:9" ht="21.95" customHeight="1" x14ac:dyDescent="0.2">
      <c r="A22" s="12" t="s">
        <v>26</v>
      </c>
      <c r="B22" s="8" t="s">
        <v>27</v>
      </c>
      <c r="C22" s="24">
        <v>206.1</v>
      </c>
      <c r="D22" s="24">
        <v>206.1</v>
      </c>
      <c r="E22" s="24">
        <v>206.1</v>
      </c>
    </row>
    <row r="23" spans="1:9" ht="35.25" x14ac:dyDescent="0.2">
      <c r="A23" s="16" t="s">
        <v>25</v>
      </c>
      <c r="B23" s="8" t="s">
        <v>2</v>
      </c>
      <c r="C23" s="9">
        <f>C24*C25*12</f>
        <v>0</v>
      </c>
      <c r="D23" s="9">
        <f>D24*D25*3</f>
        <v>0</v>
      </c>
      <c r="E23" s="9">
        <f>E24*E25*3</f>
        <v>0</v>
      </c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>
        <f>C27*C28*12</f>
        <v>2818.7999999999997</v>
      </c>
      <c r="D26" s="23">
        <f>D27*D28*6</f>
        <v>1409.3999999999999</v>
      </c>
      <c r="E26" s="23">
        <f>E27*E28*6</f>
        <v>1409.3999999999999</v>
      </c>
    </row>
    <row r="27" spans="1:9" x14ac:dyDescent="0.2">
      <c r="A27" s="12" t="s">
        <v>4</v>
      </c>
      <c r="B27" s="13" t="s">
        <v>3</v>
      </c>
      <c r="C27" s="24">
        <v>3</v>
      </c>
      <c r="D27" s="24">
        <v>3</v>
      </c>
      <c r="E27" s="24">
        <v>3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78.3</v>
      </c>
      <c r="D28" s="9">
        <v>78.3</v>
      </c>
      <c r="E28" s="9">
        <v>78.3</v>
      </c>
    </row>
    <row r="29" spans="1:9" x14ac:dyDescent="0.2">
      <c r="A29" s="7" t="s">
        <v>5</v>
      </c>
      <c r="B29" s="8" t="s">
        <v>2</v>
      </c>
      <c r="C29" s="24">
        <v>508</v>
      </c>
      <c r="D29" s="24">
        <v>258</v>
      </c>
      <c r="E29" s="24">
        <v>258</v>
      </c>
      <c r="I29" s="19"/>
    </row>
    <row r="30" spans="1:9" ht="33" x14ac:dyDescent="0.2">
      <c r="A30" s="14" t="s">
        <v>6</v>
      </c>
      <c r="B30" s="8" t="s">
        <v>2</v>
      </c>
      <c r="C30" s="24">
        <v>1208</v>
      </c>
      <c r="D30" s="24">
        <v>344</v>
      </c>
      <c r="E30" s="24">
        <v>344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492</v>
      </c>
      <c r="D33" s="21">
        <v>48.6</v>
      </c>
      <c r="E33" s="21">
        <v>48.6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I35"/>
  <sheetViews>
    <sheetView zoomScale="60" zoomScaleNormal="90" workbookViewId="0">
      <selection activeCell="D33" sqref="D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69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43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32" t="s">
        <v>19</v>
      </c>
      <c r="D10" s="32" t="s">
        <v>20</v>
      </c>
      <c r="E10" s="31" t="s">
        <v>14</v>
      </c>
    </row>
    <row r="11" spans="1:7" x14ac:dyDescent="0.2">
      <c r="A11" s="7" t="s">
        <v>21</v>
      </c>
      <c r="B11" s="8" t="s">
        <v>10</v>
      </c>
      <c r="C11" s="9">
        <f>АСШ1!C11+АСШ2!C11+АСШ3!C11+АСШ4!C11+'Новорыбинская СШ'!C11+'Урюпинская СШ'!C11+'Енбекская СШ'!C11+'Азатская СШ'!C11+'Одесская СШ'!C11+'Искровская СШ'!C11+'СШ им.Горького'!C11+'СШ им.Кирдищева'!C11+'Наумовская СШ'!C11+'Минская СШ'!C11+'Орнекская СШ'!C11+'СШ им.Кусаинова'!C11+'Кенесская ОШ'!C11+'Амангельдинская ОШ'!C11+'Барапская ОШ'!C11+'Кировская ОШ'!C11+'ОШ им.Мичурина'!C11+'Краснорборская ОШ'!C11+'Малоалександровская ОШ'!C11+'Курылысская ОШ'!C11+'Виноградовская ОШ'!C11+'Ерофеевская НШ'!C11</f>
        <v>1394</v>
      </c>
      <c r="D11" s="9">
        <f>АСШ1!D11+АСШ2!D11+АСШ3!D11+АСШ4!D11+'Новорыбинская СШ'!D11+'Урюпинская СШ'!D11+'Енбекская СШ'!D11+'Азатская СШ'!D11+'Одесская СШ'!D11+'Искровская СШ'!D11+'СШ им.Горького'!D11+'СШ им.Кирдищева'!D11+'Наумовская СШ'!D11+'Минская СШ'!D11+'Орнекская СШ'!D11+'СШ им.Кусаинова'!D11+'Кенесская ОШ'!D11+'Амангельдинская ОШ'!D11+'Барапская ОШ'!D11+'Кировская ОШ'!D11+'ОШ им.Мичурина'!D11+'Краснорборская ОШ'!D11+'Малоалександровская ОШ'!D11+'Курылысская ОШ'!D11+'Виноградовская ОШ'!D11+'Ерофеевская НШ'!D11</f>
        <v>1394</v>
      </c>
      <c r="E11" s="9">
        <f>АСШ1!E11+АСШ2!E11+АСШ3!E11+АСШ4!E11+'Новорыбинская СШ'!E11+'Урюпинская СШ'!E11+'Енбекская СШ'!E11+'Азатская СШ'!E11+'Одесская СШ'!E11+'Искровская СШ'!E11+'СШ им.Горького'!E11+'СШ им.Кирдищева'!E11+'Наумовская СШ'!E11+'Минская СШ'!E11+'Орнекская СШ'!E11+'СШ им.Кусаинова'!E11+'Кенесская ОШ'!E11+'Амангельдинская ОШ'!E11+'Барапская ОШ'!E11+'Кировская ОШ'!E11+'ОШ им.Мичурина'!E11+'Краснорборская ОШ'!E11+'Малоалександровская ОШ'!E11+'Курылысская ОШ'!E11+'Виноградовская ОШ'!E11+'Ерофеевская НШ'!E11</f>
        <v>1394</v>
      </c>
    </row>
    <row r="12" spans="1:7" x14ac:dyDescent="0.2">
      <c r="A12" s="12" t="s">
        <v>24</v>
      </c>
      <c r="B12" s="8" t="s">
        <v>2</v>
      </c>
      <c r="C12" s="9">
        <f>АСШ1!C12+АСШ2!C12+АСШ3!C12+АСШ4!C12+'Новорыбинская СШ'!C12+'Урюпинская СШ'!C12+'Енбекская СШ'!C12+'Азатская СШ'!C12+'Одесская СШ'!C12+'Искровская СШ'!C12+'СШ им.Горького'!C12+'СШ им.Кирдищева'!C12+'Наумовская СШ'!C12+'Минская СШ'!C12+'Орнекская СШ'!C12+'СШ им.Кусаинова'!C12+'Кенесская ОШ'!C12+'Амангельдинская ОШ'!C12+'Барапская ОШ'!C12+'Кировская ОШ'!C12+'ОШ им.Мичурина'!C12+'Краснорборская ОШ'!C12+'Малоалександровская ОШ'!C12+'Курылысская ОШ'!C12+'Виноградовская ОШ'!C12+'Ерофеевская НШ'!C12</f>
        <v>38731.840804203719</v>
      </c>
      <c r="D12" s="9">
        <f>АСШ1!D12+АСШ2!D12+АСШ3!D12+АСШ4!D12+'Новорыбинская СШ'!D12+'Урюпинская СШ'!D12+'Енбекская СШ'!D12+'Азатская СШ'!D12+'Одесская СШ'!D12+'Искровская СШ'!D12+'СШ им.Горького'!D12+'СШ им.Кирдищева'!D12+'Наумовская СШ'!D12+'Минская СШ'!D12+'Орнекская СШ'!D12+'СШ им.Кусаинова'!D12+'Кенесская ОШ'!D12+'Амангельдинская ОШ'!D12+'Барапская ОШ'!D12+'Кировская ОШ'!D12+'ОШ им.Мичурина'!D12+'Краснорборская ОШ'!D12+'Малоалександровская ОШ'!D12+'Курылысская ОШ'!D12+'Виноградовская ОШ'!D12+'Ерофеевская НШ'!D12</f>
        <v>18031.131062948247</v>
      </c>
      <c r="E12" s="9">
        <f>АСШ1!E12+АСШ2!E12+АСШ3!E12+АСШ4!E12+'Новорыбинская СШ'!E12+'Урюпинская СШ'!E12+'Енбекская СШ'!E12+'Азатская СШ'!E12+'Одесская СШ'!E12+'Искровская СШ'!E12+'СШ им.Горького'!E12+'СШ им.Кирдищева'!E12+'Наумовская СШ'!E12+'Минская СШ'!E12+'Орнекская СШ'!E12+'СШ им.Кусаинова'!E12+'Кенесская ОШ'!E12+'Амангельдинская ОШ'!E12+'Барапская ОШ'!E12+'Кировская ОШ'!E12+'ОШ им.Мичурина'!E12+'Краснорборская ОШ'!E12+'Малоалександровская ОШ'!E12+'Курылысская ОШ'!E12+'Виноградовская ОШ'!E12+'Ерофеевская НШ'!E12</f>
        <v>17855.458549773015</v>
      </c>
    </row>
    <row r="13" spans="1:7" x14ac:dyDescent="0.2">
      <c r="A13" s="7" t="s">
        <v>11</v>
      </c>
      <c r="B13" s="8" t="s">
        <v>2</v>
      </c>
      <c r="C13" s="9">
        <f>АСШ1!C13+АСШ2!C13+АСШ3!C13+АСШ4!C13+'Новорыбинская СШ'!C13+'Урюпинская СШ'!C13+'Енбекская СШ'!C13+'Азатская СШ'!C13+'Одесская СШ'!C13+'Искровская СШ'!C13+'СШ им.Горького'!C13+'СШ им.Кирдищева'!C13+'Наумовская СШ'!C13+'Минская СШ'!C13+'Орнекская СШ'!C13+'СШ им.Кусаинова'!C13+'Кенесская ОШ'!C13+'Амангельдинская ОШ'!C13+'Барапская ОШ'!C13+'Кировская ОШ'!C13+'ОШ им.Мичурина'!C13+'Краснорборская ОШ'!C13+'Малоалександровская ОШ'!C13+'Курылысская ОШ'!C13+'Виноградовская ОШ'!C13+'Ерофеевская НШ'!C13</f>
        <v>1887555</v>
      </c>
      <c r="D13" s="9">
        <f>АСШ1!D13+АСШ2!D13+АСШ3!D13+АСШ4!D13+'Новорыбинская СШ'!D13+'Урюпинская СШ'!D13+'Енбекская СШ'!D13+'Азатская СШ'!D13+'Одесская СШ'!D13+'Искровская СШ'!D13+'СШ им.Горького'!D13+'СШ им.Кирдищева'!D13+'Наумовская СШ'!D13+'Минская СШ'!D13+'Орнекская СШ'!D13+'СШ им.Кусаинова'!D13+'Кенесская ОШ'!D13+'Амангельдинская ОШ'!D13+'Барапская ОШ'!D13+'Кировская ОШ'!D13+'ОШ им.Мичурина'!D13+'Краснорборская ОШ'!D13+'Малоалександровская ОШ'!D13+'Курылысская ОШ'!D13+'Виноградовская ОШ'!D13+'Ерофеевская НШ'!D13</f>
        <v>872788.6</v>
      </c>
      <c r="E13" s="9">
        <f>АСШ1!E13+АСШ2!E13+АСШ3!E13+АСШ4!E13+'Новорыбинская СШ'!E13+'Урюпинская СШ'!E13+'Енбекская СШ'!E13+'Азатская СШ'!E13+'Одесская СШ'!E13+'Искровская СШ'!E13+'СШ им.Горького'!E13+'СШ им.Кирдищева'!E13+'Наумовская СШ'!E13+'Минская СШ'!E13+'Орнекская СШ'!E13+'СШ им.Кусаинова'!E13+'Кенесская ОШ'!E13+'Амангельдинская ОШ'!E13+'Барапская ОШ'!E13+'Кировская ОШ'!E13+'ОШ им.Мичурина'!E13+'Краснорборская ОШ'!E13+'Малоалександровская ОШ'!E13+'Курылысская ОШ'!E13+'Виноградовская ОШ'!E13+'Ерофеевская НШ'!E13</f>
        <v>856589.6</v>
      </c>
      <c r="G13" s="19"/>
    </row>
    <row r="14" spans="1:7" x14ac:dyDescent="0.2">
      <c r="A14" s="10" t="s">
        <v>0</v>
      </c>
      <c r="B14" s="11"/>
      <c r="C14" s="9">
        <f>АСШ1!C14+АСШ2!C14+АСШ3!C14+АСШ4!C14+'Новорыбинская СШ'!C14+'Урюпинская СШ'!C14+'Енбекская СШ'!C14+'Азатская СШ'!C14+'Одесская СШ'!C14+'Искровская СШ'!C14+'СШ им.Горького'!C14+'СШ им.Кирдищева'!C14+'Наумовская СШ'!C14+'Минская СШ'!C14+'Орнекская СШ'!C14+'СШ им.Кусаинова'!C14+'Кенесская ОШ'!C14+'Амангельдинская ОШ'!C14+'Барапская ОШ'!C14+'Кировская ОШ'!C14+'ОШ им.Мичурина'!C14+'Краснорборская ОШ'!C14+'Малоалександровская ОШ'!C14+'Курылысская ОШ'!C14+'Виноградовская ОШ'!C14+'Ерофеевская НШ'!C14</f>
        <v>0</v>
      </c>
      <c r="D14" s="9">
        <f>АСШ1!D14+АСШ2!D14+АСШ3!D14+АСШ4!D14+'Новорыбинская СШ'!D14+'Урюпинская СШ'!D14+'Енбекская СШ'!D14+'Азатская СШ'!D14+'Одесская СШ'!D14+'Искровская СШ'!D14+'СШ им.Горького'!D14+'СШ им.Кирдищева'!D14+'Наумовская СШ'!D14+'Минская СШ'!D14+'Орнекская СШ'!D14+'СШ им.Кусаинова'!D14+'Кенесская ОШ'!D14+'Амангельдинская ОШ'!D14+'Барапская ОШ'!D14+'Кировская ОШ'!D14+'ОШ им.Мичурина'!D14+'Краснорборская ОШ'!D14+'Малоалександровская ОШ'!D14+'Курылысская ОШ'!D14+'Виноградовская ОШ'!D14+'Ерофеевская НШ'!D14</f>
        <v>0</v>
      </c>
      <c r="E14" s="9">
        <f>АСШ1!E14+АСШ2!E14+АСШ3!E14+АСШ4!E14+'Новорыбинская СШ'!E14+'Урюпинская СШ'!E14+'Енбекская СШ'!E14+'Азатская СШ'!E14+'Одесская СШ'!E14+'Искровская СШ'!E14+'СШ им.Горького'!E14+'СШ им.Кирдищева'!E14+'Наумовская СШ'!E14+'Минская СШ'!E14+'Орнекская СШ'!E14+'СШ им.Кусаинова'!E14+'Кенесская ОШ'!E14+'Амангельдинская ОШ'!E14+'Барапская ОШ'!E14+'Кировская ОШ'!E14+'ОШ им.Мичурина'!E14+'Краснорборская ОШ'!E14+'Малоалександровская ОШ'!E14+'Курылысская ОШ'!E14+'Виноградовская ОШ'!E14+'Ерофеевская НШ'!E14</f>
        <v>0</v>
      </c>
    </row>
    <row r="15" spans="1:7" x14ac:dyDescent="0.2">
      <c r="A15" s="7" t="s">
        <v>12</v>
      </c>
      <c r="B15" s="8" t="s">
        <v>2</v>
      </c>
      <c r="C15" s="9">
        <f>АСШ1!C15+АСШ2!C15+АСШ3!C15+АСШ4!C15+'Новорыбинская СШ'!C15+'Урюпинская СШ'!C15+'Енбекская СШ'!C15+'Азатская СШ'!C15+'Одесская СШ'!C15+'Искровская СШ'!C15+'СШ им.Горького'!C15+'СШ им.Кирдищева'!C15+'Наумовская СШ'!C15+'Минская СШ'!C15+'Орнекская СШ'!C15+'СШ им.Кусаинова'!C15+'Кенесская ОШ'!C15+'Амангельдинская ОШ'!C15+'Барапская ОШ'!C15+'Кировская ОШ'!C15+'ОШ им.Мичурина'!C15+'Краснорборская ОШ'!C15+'Малоалександровская ОШ'!C15+'Курылысская ОШ'!C15+'Виноградовская ОШ'!C15+'Ерофеевская НШ'!C15</f>
        <v>1510145.0000000002</v>
      </c>
      <c r="D15" s="9">
        <f>АСШ1!D15+АСШ2!D15+АСШ3!D15+АСШ4!D15+'Новорыбинская СШ'!D15+'Урюпинская СШ'!D15+'Енбекская СШ'!D15+'Азатская СШ'!D15+'Одесская СШ'!D15+'Искровская СШ'!D15+'СШ им.Горького'!D15+'СШ им.Кирдищева'!D15+'Наумовская СШ'!D15+'Минская СШ'!D15+'Орнекская СШ'!D15+'СШ им.Кусаинова'!D15+'Кенесская ОШ'!D15+'Амангельдинская ОШ'!D15+'Барапская ОШ'!D15+'Кировская ОШ'!D15+'ОШ им.Мичурина'!D15+'Краснорборская ОШ'!D15+'Малоалександровская ОШ'!D15+'Курылысская ОШ'!D15+'Виноградовская ОШ'!D15+'Ерофеевская НШ'!D15</f>
        <v>762192.6</v>
      </c>
      <c r="E15" s="9">
        <f>АСШ1!E15+АСШ2!E15+АСШ3!E15+АСШ4!E15+'Новорыбинская СШ'!E15+'Урюпинская СШ'!E15+'Енбекская СШ'!E15+'Азатская СШ'!E15+'Одесская СШ'!E15+'Искровская СШ'!E15+'СШ им.Горького'!E15+'СШ им.Кирдищева'!E15+'Наумовская СШ'!E15+'Минская СШ'!E15+'Орнекская СШ'!E15+'СШ им.Кусаинова'!E15+'Кенесская ОШ'!E15+'Амангельдинская ОШ'!E15+'Барапская ОШ'!E15+'Кировская ОШ'!E15+'ОШ им.Мичурина'!E15+'Краснорборская ОШ'!E15+'Малоалександровская ОШ'!E15+'Курылысская ОШ'!E15+'Виноградовская ОШ'!E15+'Ерофеевская НШ'!E15</f>
        <v>761292.6</v>
      </c>
      <c r="F15" s="19"/>
    </row>
    <row r="16" spans="1:7" x14ac:dyDescent="0.2">
      <c r="A16" s="10" t="s">
        <v>1</v>
      </c>
      <c r="B16" s="11"/>
      <c r="C16" s="9">
        <f>АСШ1!C16+АСШ2!C16+АСШ3!C16+АСШ4!C16+'Новорыбинская СШ'!C16+'Урюпинская СШ'!C16+'Енбекская СШ'!C16+'Азатская СШ'!C16+'Одесская СШ'!C16+'Искровская СШ'!C16+'СШ им.Горького'!C16+'СШ им.Кирдищева'!C16+'Наумовская СШ'!C16+'Минская СШ'!C16+'Орнекская СШ'!C16+'СШ им.Кусаинова'!C16+'Кенесская ОШ'!C16+'Амангельдинская ОШ'!C16+'Барапская ОШ'!C16+'Кировская ОШ'!C16+'ОШ им.Мичурина'!C16+'Краснорборская ОШ'!C16+'Малоалександровская ОШ'!C16+'Курылысская ОШ'!C16+'Виноградовская ОШ'!C16+'Ерофеевская НШ'!C16</f>
        <v>0</v>
      </c>
      <c r="D16" s="9">
        <f>АСШ1!D16+АСШ2!D16+АСШ3!D16+АСШ4!D16+'Новорыбинская СШ'!D16+'Урюпинская СШ'!D16+'Енбекская СШ'!D16+'Азатская СШ'!D16+'Одесская СШ'!D16+'Искровская СШ'!D16+'СШ им.Горького'!D16+'СШ им.Кирдищева'!D16+'Наумовская СШ'!D16+'Минская СШ'!D16+'Орнекская СШ'!D16+'СШ им.Кусаинова'!D16+'Кенесская ОШ'!D16+'Амангельдинская ОШ'!D16+'Барапская ОШ'!D16+'Кировская ОШ'!D16+'ОШ им.Мичурина'!D16+'Краснорборская ОШ'!D16+'Малоалександровская ОШ'!D16+'Курылысская ОШ'!D16+'Виноградовская ОШ'!D16+'Ерофеевская НШ'!D16</f>
        <v>0</v>
      </c>
      <c r="E16" s="9">
        <f>АСШ1!E16+АСШ2!E16+АСШ3!E16+АСШ4!E16+'Новорыбинская СШ'!E16+'Урюпинская СШ'!E16+'Енбекская СШ'!E16+'Азатская СШ'!E16+'Одесская СШ'!E16+'Искровская СШ'!E16+'СШ им.Горького'!E16+'СШ им.Кирдищева'!E16+'Наумовская СШ'!E16+'Минская СШ'!E16+'Орнекская СШ'!E16+'СШ им.Кусаинова'!E16+'Кенесская ОШ'!E16+'Амангельдинская ОШ'!E16+'Барапская ОШ'!E16+'Кировская ОШ'!E16+'ОШ им.Мичурина'!E16+'Краснорборская ОШ'!E16+'Малоалександровская ОШ'!E16+'Курылысская ОШ'!E16+'Виноградовская ОШ'!E16+'Ерофеевская НШ'!E16</f>
        <v>0</v>
      </c>
      <c r="G16" s="22"/>
    </row>
    <row r="17" spans="1:9" x14ac:dyDescent="0.2">
      <c r="A17" s="9" t="s">
        <v>13</v>
      </c>
      <c r="B17" s="8" t="s">
        <v>2</v>
      </c>
      <c r="C17" s="9">
        <f>АСШ1!C17+АСШ2!C17+АСШ3!C17+АСШ4!C17+'Новорыбинская СШ'!C17+'Урюпинская СШ'!C17+'Енбекская СШ'!C17+'Азатская СШ'!C17+'Одесская СШ'!C17+'Искровская СШ'!C17+'СШ им.Горького'!C17+'СШ им.Кирдищева'!C17+'Наумовская СШ'!C17+'Минская СШ'!C17+'Орнекская СШ'!C17+'СШ им.Кусаинова'!C17+'Кенесская ОШ'!C17+'Амангельдинская ОШ'!C17+'Барапская ОШ'!C17+'Кировская ОШ'!C17+'ОШ им.Мичурина'!C17+'Краснорборская ОШ'!C17+'Малоалександровская ОШ'!C17+'Курылысская ОШ'!C17+'Виноградовская ОШ'!C17+'Ерофеевская НШ'!C17</f>
        <v>122673.60000000001</v>
      </c>
      <c r="D17" s="9">
        <f>АСШ1!D17+АСШ2!D17+АСШ3!D17+АСШ4!D17+'Новорыбинская СШ'!D17+'Урюпинская СШ'!D17+'Енбекская СШ'!D17+'Азатская СШ'!D17+'Одесская СШ'!D17+'Искровская СШ'!D17+'СШ им.Горького'!D17+'СШ им.Кирдищева'!D17+'Наумовская СШ'!D17+'Минская СШ'!D17+'Орнекская СШ'!D17+'СШ им.Кусаинова'!D17+'Кенесская ОШ'!D17+'Амангельдинская ОШ'!D17+'Барапская ОШ'!D17+'Кировская ОШ'!D17+'ОШ им.Мичурина'!D17+'Краснорборская ОШ'!D17+'Малоалександровская ОШ'!D17+'Курылысская ОШ'!D17+'Виноградовская ОШ'!D17+'Ерофеевская НШ'!D17</f>
        <v>66938.399999999994</v>
      </c>
      <c r="E17" s="9">
        <f>АСШ1!E17+АСШ2!E17+АСШ3!E17+АСШ4!E17+'Новорыбинская СШ'!E17+'Урюпинская СШ'!E17+'Енбекская СШ'!E17+'Азатская СШ'!E17+'Одесская СШ'!E17+'Искровская СШ'!E17+'СШ им.Горького'!E17+'СШ им.Кирдищева'!E17+'Наумовская СШ'!E17+'Минская СШ'!E17+'Орнекская СШ'!E17+'СШ им.Кусаинова'!E17+'Кенесская ОШ'!E17+'Амангельдинская ОШ'!E17+'Барапская ОШ'!E17+'Кировская ОШ'!E17+'ОШ им.Мичурина'!E17+'Краснорборская ОШ'!E17+'Малоалександровская ОШ'!E17+'Курылысская ОШ'!E17+'Виноградовская ОШ'!E17+'Ерофеевская НШ'!E17</f>
        <v>66038.399999999994</v>
      </c>
      <c r="F17" s="19"/>
      <c r="G17" s="22"/>
    </row>
    <row r="18" spans="1:9" x14ac:dyDescent="0.2">
      <c r="A18" s="12" t="s">
        <v>4</v>
      </c>
      <c r="B18" s="13" t="s">
        <v>3</v>
      </c>
      <c r="C18" s="9">
        <f>АСШ1!C18+АСШ2!C18+АСШ3!C18+АСШ4!C18+'Новорыбинская СШ'!C18+'Урюпинская СШ'!C18+'Енбекская СШ'!C18+'Азатская СШ'!C18+'Одесская СШ'!C18+'Искровская СШ'!C18+'СШ им.Горького'!C18+'СШ им.Кирдищева'!C18+'Наумовская СШ'!C18+'Минская СШ'!C18+'Орнекская СШ'!C18+'СШ им.Кусаинова'!C18+'Кенесская ОШ'!C18+'Амангельдинская ОШ'!C18+'Барапская ОШ'!C18+'Кировская ОШ'!C18+'ОШ им.Мичурина'!C18+'Краснорборская ОШ'!C18+'Малоалександровская ОШ'!C18+'Курылысская ОШ'!C18+'Виноградовская ОШ'!C18+'Ерофеевская НШ'!C18</f>
        <v>50</v>
      </c>
      <c r="D18" s="9">
        <f>АСШ1!D18+АСШ2!D18+АСШ3!D18+АСШ4!D18+'Новорыбинская СШ'!D18+'Урюпинская СШ'!D18+'Енбекская СШ'!D18+'Азатская СШ'!D18+'Одесская СШ'!D18+'Искровская СШ'!D18+'СШ им.Горького'!D18+'СШ им.Кирдищева'!D18+'Наумовская СШ'!D18+'Минская СШ'!D18+'Орнекская СШ'!D18+'СШ им.Кусаинова'!D18+'Кенесская ОШ'!D18+'Амангельдинская ОШ'!D18+'Барапская ОШ'!D18+'Кировская ОШ'!D18+'ОШ им.Мичурина'!D18+'Краснорборская ОШ'!D18+'Малоалександровская ОШ'!D18+'Курылысская ОШ'!D18+'Виноградовская ОШ'!D18+'Ерофеевская НШ'!D18</f>
        <v>50</v>
      </c>
      <c r="E18" s="9">
        <f>АСШ1!E18+АСШ2!E18+АСШ3!E18+АСШ4!E18+'Новорыбинская СШ'!E18+'Урюпинская СШ'!E18+'Енбекская СШ'!E18+'Азатская СШ'!E18+'Одесская СШ'!E18+'Искровская СШ'!E18+'СШ им.Горького'!E18+'СШ им.Кирдищева'!E18+'Наумовская СШ'!E18+'Минская СШ'!E18+'Орнекская СШ'!E18+'СШ им.Кусаинова'!E18+'Кенесская ОШ'!E18+'Амангельдинская ОШ'!E18+'Барапская ОШ'!E18+'Кировская ОШ'!E18+'ОШ им.Мичурина'!E18+'Краснорборская ОШ'!E18+'Малоалександровская ОШ'!E18+'Курылысская ОШ'!E18+'Виноградовская ОШ'!E18+'Ерофеевская НШ'!E18</f>
        <v>50</v>
      </c>
      <c r="G18" s="19"/>
    </row>
    <row r="19" spans="1:9" ht="21.95" customHeight="1" x14ac:dyDescent="0.2">
      <c r="A19" s="12" t="s">
        <v>26</v>
      </c>
      <c r="B19" s="8" t="s">
        <v>27</v>
      </c>
      <c r="C19" s="9">
        <f>АСШ1!C19+АСШ2!C19+АСШ3!C19+АСШ4!C19+'Новорыбинская СШ'!C19+'Урюпинская СШ'!C19+'Енбекская СШ'!C19+'Азатская СШ'!C19+'Одесская СШ'!C19+'Искровская СШ'!C19+'СШ им.Горького'!C19+'СШ им.Кирдищева'!C19+'Наумовская СШ'!C19+'Минская СШ'!C19+'Орнекская СШ'!C19+'СШ им.Кусаинова'!C19+'Кенесская ОШ'!C19+'Амангельдинская ОШ'!C19+'Барапская ОШ'!C19+'Кировская ОШ'!C19+'ОШ им.Мичурина'!C19+'Краснорборская ОШ'!C19+'Малоалександровская ОШ'!C19+'Курылысская ОШ'!C19+'Виноградовская ОШ'!C19+'Ерофеевская НШ'!C19</f>
        <v>4283.7999999999993</v>
      </c>
      <c r="D19" s="9">
        <f>АСШ1!D19+АСШ2!D19+АСШ3!D19+АСШ4!D19+'Новорыбинская СШ'!D19+'Урюпинская СШ'!D19+'Енбекская СШ'!D19+'Азатская СШ'!D19+'Одесская СШ'!D19+'Искровская СШ'!D19+'СШ им.Горького'!D19+'СШ им.Кирдищева'!D19+'Наумовская СШ'!D19+'Минская СШ'!D19+'Орнекская СШ'!D19+'СШ им.Кусаинова'!D19+'Кенесская ОШ'!D19+'Амангельдинская ОШ'!D19+'Барапская ОШ'!D19+'Кировская ОШ'!D19+'ОШ им.Мичурина'!D19+'Краснорборская ОШ'!D19+'Малоалександровская ОШ'!D19+'Курылысская ОШ'!D19+'Виноградовская ОШ'!D19+'Ерофеевская НШ'!D19</f>
        <v>4579.7</v>
      </c>
      <c r="E19" s="9">
        <f>АСШ1!E19+АСШ2!E19+АСШ3!E19+АСШ4!E19+'Новорыбинская СШ'!E19+'Урюпинская СШ'!E19+'Енбекская СШ'!E19+'Азатская СШ'!E19+'Одесская СШ'!E19+'Искровская СШ'!E19+'СШ им.Горького'!E19+'СШ им.Кирдищева'!E19+'Наумовская СШ'!E19+'Минская СШ'!E19+'Орнекская СШ'!E19+'СШ им.Кусаинова'!E19+'Кенесская ОШ'!E19+'Амангельдинская ОШ'!E19+'Барапская ОШ'!E19+'Кировская ОШ'!E19+'ОШ им.Мичурина'!E19+'Краснорборская ОШ'!E19+'Малоалександровская ОШ'!E19+'Курылысская ОШ'!E19+'Виноградовская ОШ'!E19+'Ерофеевская НШ'!E19</f>
        <v>4479.7</v>
      </c>
    </row>
    <row r="20" spans="1:9" x14ac:dyDescent="0.2">
      <c r="A20" s="9" t="s">
        <v>22</v>
      </c>
      <c r="B20" s="8" t="s">
        <v>2</v>
      </c>
      <c r="C20" s="9">
        <f>АСШ1!C20+АСШ2!C20+АСШ3!C20+АСШ4!C20+'Новорыбинская СШ'!C20+'Урюпинская СШ'!C20+'Енбекская СШ'!C20+'Азатская СШ'!C20+'Одесская СШ'!C20+'Искровская СШ'!C20+'СШ им.Горького'!C20+'СШ им.Кирдищева'!C20+'Наумовская СШ'!C20+'Минская СШ'!C20+'Орнекская СШ'!C20+'СШ им.Кусаинова'!C20+'Кенесская ОШ'!C20+'Амангельдинская ОШ'!C20+'Барапская ОШ'!C20+'Кировская ОШ'!C20+'ОШ им.Мичурина'!C20+'Краснорборская ОШ'!C20+'Малоалександровская ОШ'!C20+'Курылысская ОШ'!C20+'Виноградовская ОШ'!C20+'Ерофеевская НШ'!C20</f>
        <v>917194.5</v>
      </c>
      <c r="D20" s="9">
        <f>АСШ1!D20+АСШ2!D20+АСШ3!D20+АСШ4!D20+'Новорыбинская СШ'!D20+'Урюпинская СШ'!D20+'Енбекская СШ'!D20+'Азатская СШ'!D20+'Одесская СШ'!D20+'Искровская СШ'!D20+'СШ им.Горького'!D20+'СШ им.Кирдищева'!D20+'Наумовская СШ'!D20+'Минская СШ'!D20+'Орнекская СШ'!D20+'СШ им.Кусаинова'!D20+'Кенесская ОШ'!D20+'Амангельдинская ОШ'!D20+'Барапская ОШ'!D20+'Кировская ОШ'!D20+'ОШ им.Мичурина'!D20+'Краснорборская ОШ'!D20+'Малоалександровская ОШ'!D20+'Курылысская ОШ'!D20+'Виноградовская ОШ'!D20+'Ерофеевская НШ'!D20</f>
        <v>458597.25</v>
      </c>
      <c r="E20" s="9">
        <f>АСШ1!E20+АСШ2!E20+АСШ3!E20+АСШ4!E20+'Новорыбинская СШ'!E20+'Урюпинская СШ'!E20+'Енбекская СШ'!E20+'Азатская СШ'!E20+'Одесская СШ'!E20+'Искровская СШ'!E20+'СШ им.Горького'!E20+'СШ им.Кирдищева'!E20+'Наумовская СШ'!E20+'Минская СШ'!E20+'Орнекская СШ'!E20+'СШ им.Кусаинова'!E20+'Кенесская ОШ'!E20+'Амангельдинская ОШ'!E20+'Барапская ОШ'!E20+'Кировская ОШ'!E20+'ОШ им.Мичурина'!E20+'Краснорборская ОШ'!E20+'Малоалександровская ОШ'!E20+'Курылысская ОШ'!E20+'Виноградовская ОШ'!E20+'Ерофеевская НШ'!E20</f>
        <v>458597.25</v>
      </c>
    </row>
    <row r="21" spans="1:9" x14ac:dyDescent="0.2">
      <c r="A21" s="12" t="s">
        <v>4</v>
      </c>
      <c r="B21" s="13" t="s">
        <v>3</v>
      </c>
      <c r="C21" s="9">
        <f>АСШ1!C21+АСШ2!C21+АСШ3!C21+АСШ4!C21+'Новорыбинская СШ'!C21+'Урюпинская СШ'!C21+'Енбекская СШ'!C21+'Азатская СШ'!C21+'Одесская СШ'!C21+'Искровская СШ'!C21+'СШ им.Горького'!C21+'СШ им.Кирдищева'!C21+'Наумовская СШ'!C21+'Минская СШ'!C21+'Орнекская СШ'!C21+'СШ им.Кусаинова'!C21+'Кенесская ОШ'!C21+'Амангельдинская ОШ'!C21+'Барапская ОШ'!C21+'Кировская ОШ'!C21+'ОШ им.Мичурина'!C21+'Краснорборская ОШ'!C21+'Малоалександровская ОШ'!C21+'Курылысская ОШ'!C21+'Виноградовская ОШ'!C21+'Ерофеевская НШ'!C21</f>
        <v>426.25</v>
      </c>
      <c r="D21" s="9">
        <f>АСШ1!D21+АСШ2!D21+АСШ3!D21+АСШ4!D21+'Новорыбинская СШ'!D21+'Урюпинская СШ'!D21+'Енбекская СШ'!D21+'Азатская СШ'!D21+'Одесская СШ'!D21+'Искровская СШ'!D21+'СШ им.Горького'!D21+'СШ им.Кирдищева'!D21+'Наумовская СШ'!D21+'Минская СШ'!D21+'Орнекская СШ'!D21+'СШ им.Кусаинова'!D21+'Кенесская ОШ'!D21+'Амангельдинская ОШ'!D21+'Барапская ОШ'!D21+'Кировская ОШ'!D21+'ОШ им.Мичурина'!D21+'Краснорборская ОШ'!D21+'Малоалександровская ОШ'!D21+'Курылысская ОШ'!D21+'Виноградовская ОШ'!D21+'Ерофеевская НШ'!D21</f>
        <v>426.25</v>
      </c>
      <c r="E21" s="9">
        <f>АСШ1!E21+АСШ2!E21+АСШ3!E21+АСШ4!E21+'Новорыбинская СШ'!E21+'Урюпинская СШ'!E21+'Енбекская СШ'!E21+'Азатская СШ'!E21+'Одесская СШ'!E21+'Искровская СШ'!E21+'СШ им.Горького'!E21+'СШ им.Кирдищева'!E21+'Наумовская СШ'!E21+'Минская СШ'!E21+'Орнекская СШ'!E21+'СШ им.Кусаинова'!E21+'Кенесская ОШ'!E21+'Амангельдинская ОШ'!E21+'Барапская ОШ'!E21+'Кировская ОШ'!E21+'ОШ им.Мичурина'!E21+'Краснорборская ОШ'!E21+'Малоалександровская ОШ'!E21+'Курылысская ОШ'!E21+'Виноградовская ОШ'!E21+'Ерофеевская НШ'!E21</f>
        <v>426.25</v>
      </c>
    </row>
    <row r="22" spans="1:9" ht="21.95" customHeight="1" x14ac:dyDescent="0.2">
      <c r="A22" s="12" t="s">
        <v>26</v>
      </c>
      <c r="B22" s="8" t="s">
        <v>27</v>
      </c>
      <c r="C22" s="9">
        <f>АСШ1!C22+АСШ2!C22+АСШ3!C22+АСШ4!C22+'Новорыбинская СШ'!C22+'Урюпинская СШ'!C22+'Енбекская СШ'!C22+'Азатская СШ'!C22+'Одесская СШ'!C22+'Искровская СШ'!C22+'СШ им.Горького'!C22+'СШ им.Кирдищева'!C22+'Наумовская СШ'!C22+'Минская СШ'!C22+'Орнекская СШ'!C22+'СШ им.Кусаинова'!C22+'Кенесская ОШ'!C22+'Амангельдинская ОШ'!C22+'Барапская ОШ'!C22+'Кировская ОШ'!C22+'ОШ им.Мичурина'!C22+'Краснорборская ОШ'!C22+'Малоалександровская ОШ'!C22+'Курылысская ОШ'!C22+'Виноградовская ОШ'!C22+'Ерофеевская НШ'!C22</f>
        <v>3959.6999999999994</v>
      </c>
      <c r="D22" s="9">
        <f>АСШ1!D22+АСШ2!D22+АСШ3!D22+АСШ4!D22+'Новорыбинская СШ'!D22+'Урюпинская СШ'!D22+'Енбекская СШ'!D22+'Азатская СШ'!D22+'Одесская СШ'!D22+'Искровская СШ'!D22+'СШ им.Горького'!D22+'СШ им.Кирдищева'!D22+'Наумовская СШ'!D22+'Минская СШ'!D22+'Орнекская СШ'!D22+'СШ им.Кусаинова'!D22+'Кенесская ОШ'!D22+'Амангельдинская ОШ'!D22+'Барапская ОШ'!D22+'Кировская ОШ'!D22+'ОШ им.Мичурина'!D22+'Краснорборская ОШ'!D22+'Малоалександровская ОШ'!D22+'Курылысская ОШ'!D22+'Виноградовская ОШ'!D22+'Ерофеевская НШ'!D22</f>
        <v>3959.6999999999994</v>
      </c>
      <c r="E22" s="9">
        <f>АСШ1!E22+АСШ2!E22+АСШ3!E22+АСШ4!E22+'Новорыбинская СШ'!E22+'Урюпинская СШ'!E22+'Енбекская СШ'!E22+'Азатская СШ'!E22+'Одесская СШ'!E22+'Искровская СШ'!E22+'СШ им.Горького'!E22+'СШ им.Кирдищева'!E22+'Наумовская СШ'!E22+'Минская СШ'!E22+'Орнекская СШ'!E22+'СШ им.Кусаинова'!E22+'Кенесская ОШ'!E22+'Амангельдинская ОШ'!E22+'Барапская ОШ'!E22+'Кировская ОШ'!E22+'ОШ им.Мичурина'!E22+'Краснорборская ОШ'!E22+'Малоалександровская ОШ'!E22+'Курылысская ОШ'!E22+'Виноградовская ОШ'!E22+'Ерофеевская НШ'!E22</f>
        <v>3959.6999999999994</v>
      </c>
    </row>
    <row r="23" spans="1:9" ht="35.25" x14ac:dyDescent="0.2">
      <c r="A23" s="16" t="s">
        <v>25</v>
      </c>
      <c r="B23" s="8" t="s">
        <v>2</v>
      </c>
      <c r="C23" s="9">
        <f>АСШ1!C23+АСШ2!C23+АСШ3!C23+АСШ4!C23+'Новорыбинская СШ'!C23+'Урюпинская СШ'!C23+'Енбекская СШ'!C23+'Азатская СШ'!C23+'Одесская СШ'!C23+'Искровская СШ'!C23+'СШ им.Горького'!C23+'СШ им.Кирдищева'!C23+'Наумовская СШ'!C23+'Минская СШ'!C23+'Орнекская СШ'!C23+'СШ им.Кусаинова'!C23+'Кенесская ОШ'!C23+'Амангельдинская ОШ'!C23+'Барапская ОШ'!C23+'Кировская ОШ'!C23+'ОШ им.Мичурина'!C23+'Краснорборская ОШ'!C23+'Малоалександровская ОШ'!C23+'Курылысская ОШ'!C23+'Виноградовская ОШ'!C23+'Ерофеевская НШ'!C23</f>
        <v>215370.5</v>
      </c>
      <c r="D23" s="9">
        <f>АСШ1!D23+АСШ2!D23+АСШ3!D23+АСШ4!D23+'Новорыбинская СШ'!D23+'Урюпинская СШ'!D23+'Енбекская СШ'!D23+'Азатская СШ'!D23+'Одесская СШ'!D23+'Искровская СШ'!D23+'СШ им.Горького'!D23+'СШ им.Кирдищева'!D23+'Наумовская СШ'!D23+'Минская СШ'!D23+'Орнекская СШ'!D23+'СШ им.Кусаинова'!D23+'Кенесская ОШ'!D23+'Амангельдинская ОШ'!D23+'Барапская ОШ'!D23+'Кировская ОШ'!D23+'ОШ им.Мичурина'!D23+'Краснорборская ОШ'!D23+'Малоалександровская ОШ'!D23+'Курылысская ОШ'!D23+'Виноградовская ОШ'!D23+'Ерофеевская НШ'!D23</f>
        <v>109203.75</v>
      </c>
      <c r="E23" s="9">
        <f>АСШ1!E23+АСШ2!E23+АСШ3!E23+АСШ4!E23+'Новорыбинская СШ'!E23+'Урюпинская СШ'!E23+'Енбекская СШ'!E23+'Азатская СШ'!E23+'Одесская СШ'!E23+'Искровская СШ'!E23+'СШ им.Горького'!E23+'СШ им.Кирдищева'!E23+'Наумовская СШ'!E23+'Минская СШ'!E23+'Орнекская СШ'!E23+'СШ им.Кусаинова'!E23+'Кенесская ОШ'!E23+'Амангельдинская ОШ'!E23+'Барапская ОШ'!E23+'Кировская ОШ'!E23+'ОШ им.Мичурина'!E23+'Краснорборская ОШ'!E23+'Малоалександровская ОШ'!E23+'Курылысская ОШ'!E23+'Виноградовская ОШ'!E23+'Ерофеевская НШ'!E23</f>
        <v>109203.75</v>
      </c>
    </row>
    <row r="24" spans="1:9" x14ac:dyDescent="0.2">
      <c r="A24" s="12" t="s">
        <v>4</v>
      </c>
      <c r="B24" s="13" t="s">
        <v>3</v>
      </c>
      <c r="C24" s="9">
        <f>АСШ1!C24+АСШ2!C24+АСШ3!C24+АСШ4!C24+'Новорыбинская СШ'!C24+'Урюпинская СШ'!C24+'Енбекская СШ'!C24+'Азатская СШ'!C24+'Одесская СШ'!C24+'Искровская СШ'!C24+'СШ им.Горького'!C24+'СШ им.Кирдищева'!C24+'Наумовская СШ'!C24+'Минская СШ'!C24+'Орнекская СШ'!C24+'СШ им.Кусаинова'!C24+'Кенесская ОШ'!C24+'Амангельдинская ОШ'!C24+'Барапская ОШ'!C24+'Кировская ОШ'!C24+'ОШ им.Мичурина'!C24+'Краснорборская ОШ'!C24+'Малоалександровская ОШ'!C24+'Курылысская ОШ'!C24+'Виноградовская ОШ'!C24+'Ерофеевская НШ'!C24</f>
        <v>164.25</v>
      </c>
      <c r="D24" s="9">
        <f>АСШ1!D24+АСШ2!D24+АСШ3!D24+АСШ4!D24+'Новорыбинская СШ'!D24+'Урюпинская СШ'!D24+'Енбекская СШ'!D24+'Азатская СШ'!D24+'Одесская СШ'!D24+'Искровская СШ'!D24+'СШ им.Горького'!D24+'СШ им.Кирдищева'!D24+'Наумовская СШ'!D24+'Минская СШ'!D24+'Орнекская СШ'!D24+'СШ им.Кусаинова'!D24+'Кенесская ОШ'!D24+'Амангельдинская ОШ'!D24+'Барапская ОШ'!D24+'Кировская ОШ'!D24+'ОШ им.Мичурина'!D24+'Краснорборская ОШ'!D24+'Малоалександровская ОШ'!D24+'Курылысская ОШ'!D24+'Виноградовская ОШ'!D24+'Ерофеевская НШ'!D24</f>
        <v>164.25</v>
      </c>
      <c r="E24" s="9">
        <f>АСШ1!E24+АСШ2!E24+АСШ3!E24+АСШ4!E24+'Новорыбинская СШ'!E24+'Урюпинская СШ'!E24+'Енбекская СШ'!E24+'Азатская СШ'!E24+'Одесская СШ'!E24+'Искровская СШ'!E24+'СШ им.Горького'!E24+'СШ им.Кирдищева'!E24+'Наумовская СШ'!E24+'Минская СШ'!E24+'Орнекская СШ'!E24+'СШ им.Кусаинова'!E24+'Кенесская ОШ'!E24+'Амангельдинская ОШ'!E24+'Барапская ОШ'!E24+'Кировская ОШ'!E24+'ОШ им.Мичурина'!E24+'Краснорборская ОШ'!E24+'Малоалександровская ОШ'!E24+'Курылысская ОШ'!E24+'Виноградовская ОШ'!E24+'Ерофеевская НШ'!E24</f>
        <v>164.25</v>
      </c>
    </row>
    <row r="25" spans="1:9" ht="21.95" customHeight="1" x14ac:dyDescent="0.2">
      <c r="A25" s="12" t="s">
        <v>26</v>
      </c>
      <c r="B25" s="8" t="s">
        <v>27</v>
      </c>
      <c r="C25" s="9">
        <f>АСШ1!C25+АСШ2!C25+АСШ3!C25+АСШ4!C25+'Новорыбинская СШ'!C25+'Урюпинская СШ'!C25+'Енбекская СШ'!C25+'Азатская СШ'!C25+'Одесская СШ'!C25+'Искровская СШ'!C25+'СШ им.Горького'!C25+'СШ им.Кирдищева'!C25+'Наумовская СШ'!C25+'Минская СШ'!C25+'Орнекская СШ'!C25+'СШ им.Кусаинова'!C25+'Кенесская ОШ'!C25+'Амангельдинская ОШ'!C25+'Барапская ОШ'!C25+'Кировская ОШ'!C25+'ОШ им.Мичурина'!C25+'Краснорборская ОШ'!C25+'Малоалександровская ОШ'!C25+'Курылысская ОШ'!C25+'Виноградовская ОШ'!C25+'Ерофеевская НШ'!C25</f>
        <v>2222.7000000000003</v>
      </c>
      <c r="D25" s="9">
        <f>АСШ1!D25+АСШ2!D25+АСШ3!D25+АСШ4!D25+'Новорыбинская СШ'!D25+'Урюпинская СШ'!D25+'Енбекская СШ'!D25+'Азатская СШ'!D25+'Одесская СШ'!D25+'Искровская СШ'!D25+'СШ им.Горького'!D25+'СШ им.Кирдищева'!D25+'Наумовская СШ'!D25+'Минская СШ'!D25+'Орнекская СШ'!D25+'СШ им.Кусаинова'!D25+'Кенесская ОШ'!D25+'Амангельдинская ОШ'!D25+'Барапская ОШ'!D25+'Кировская ОШ'!D25+'ОШ им.Мичурина'!D25+'Краснорборская ОШ'!D25+'Малоалександровская ОШ'!D25+'Курылысская ОШ'!D25+'Виноградовская ОШ'!D25+'Ерофеевская НШ'!D25</f>
        <v>2223.3000000000002</v>
      </c>
      <c r="E25" s="9">
        <f>АСШ1!E25+АСШ2!E25+АСШ3!E25+АСШ4!E25+'Новорыбинская СШ'!E25+'Урюпинская СШ'!E25+'Енбекская СШ'!E25+'Азатская СШ'!E25+'Одесская СШ'!E25+'Искровская СШ'!E25+'СШ им.Горького'!E25+'СШ им.Кирдищева'!E25+'Наумовская СШ'!E25+'Минская СШ'!E25+'Орнекская СШ'!E25+'СШ им.Кусаинова'!E25+'Кенесская ОШ'!E25+'Амангельдинская ОШ'!E25+'Барапская ОШ'!E25+'Кировская ОШ'!E25+'ОШ им.Мичурина'!E25+'Краснорборская ОШ'!E25+'Малоалександровская ОШ'!E25+'Курылысская ОШ'!E25+'Виноградовская ОШ'!E25+'Ерофеевская НШ'!E25</f>
        <v>2223.3000000000002</v>
      </c>
    </row>
    <row r="26" spans="1:9" x14ac:dyDescent="0.2">
      <c r="A26" s="9" t="s">
        <v>23</v>
      </c>
      <c r="B26" s="8" t="s">
        <v>2</v>
      </c>
      <c r="C26" s="9">
        <f>АСШ1!C26+АСШ2!C26+АСШ3!C26+АСШ4!C26+'Новорыбинская СШ'!C26+'Урюпинская СШ'!C26+'Енбекская СШ'!C26+'Азатская СШ'!C26+'Одесская СШ'!C26+'Искровская СШ'!C26+'СШ им.Горького'!C26+'СШ им.Кирдищева'!C26+'Наумовская СШ'!C26+'Минская СШ'!C26+'Орнекская СШ'!C26+'СШ им.Кусаинова'!C26+'Кенесская ОШ'!C26+'Амангельдинская ОШ'!C26+'Барапская ОШ'!C26+'Кировская ОШ'!C26+'ОШ им.Мичурина'!C26+'Краснорборская ОШ'!C26+'Малоалександровская ОШ'!C26+'Курылысская ОШ'!C26+'Виноградовская ОШ'!C26+'Ерофеевская НШ'!C26</f>
        <v>254906.40000000002</v>
      </c>
      <c r="D26" s="9">
        <f>АСШ1!D26+АСШ2!D26+АСШ3!D26+АСШ4!D26+'Новорыбинская СШ'!D26+'Урюпинская СШ'!D26+'Енбекская СШ'!D26+'Азатская СШ'!D26+'Одесская СШ'!D26+'Искровская СШ'!D26+'СШ им.Горького'!D26+'СШ им.Кирдищева'!D26+'Наумовская СШ'!D26+'Минская СШ'!D26+'Орнекская СШ'!D26+'СШ им.Кусаинова'!D26+'Кенесская ОШ'!D26+'Амангельдинская ОШ'!D26+'Барапская ОШ'!D26+'Кировская ОШ'!D26+'ОШ им.Мичурина'!D26+'Краснорборская ОШ'!D26+'Малоалександровская ОШ'!D26+'Курылысская ОШ'!D26+'Виноградовская ОШ'!D26+'Ерофеевская НШ'!D26</f>
        <v>127453.20000000001</v>
      </c>
      <c r="E26" s="9">
        <f>АСШ1!E26+АСШ2!E26+АСШ3!E26+АСШ4!E26+'Новорыбинская СШ'!E26+'Урюпинская СШ'!E26+'Енбекская СШ'!E26+'Азатская СШ'!E26+'Одесская СШ'!E26+'Искровская СШ'!E26+'СШ им.Горького'!E26+'СШ им.Кирдищева'!E26+'Наумовская СШ'!E26+'Минская СШ'!E26+'Орнекская СШ'!E26+'СШ им.Кусаинова'!E26+'Кенесская ОШ'!E26+'Амангельдинская ОШ'!E26+'Барапская ОШ'!E26+'Кировская ОШ'!E26+'ОШ им.Мичурина'!E26+'Краснорборская ОШ'!E26+'Малоалександровская ОШ'!E26+'Курылысская ОШ'!E26+'Виноградовская ОШ'!E26+'Ерофеевская НШ'!E26</f>
        <v>127453.20000000001</v>
      </c>
    </row>
    <row r="27" spans="1:9" x14ac:dyDescent="0.2">
      <c r="A27" s="12" t="s">
        <v>4</v>
      </c>
      <c r="B27" s="13" t="s">
        <v>3</v>
      </c>
      <c r="C27" s="9">
        <f>АСШ1!C27+АСШ2!C27+АСШ3!C27+АСШ4!C27+'Новорыбинская СШ'!C27+'Урюпинская СШ'!C27+'Енбекская СШ'!C27+'Азатская СШ'!C27+'Одесская СШ'!C27+'Искровская СШ'!C27+'СШ им.Горького'!C27+'СШ им.Кирдищева'!C27+'Наумовская СШ'!C27+'Минская СШ'!C27+'Орнекская СШ'!C27+'СШ им.Кусаинова'!C27+'Кенесская ОШ'!C27+'Амангельдинская ОШ'!C27+'Барапская ОШ'!C27+'Кировская ОШ'!C27+'ОШ им.Мичурина'!C27+'Краснорборская ОШ'!C27+'Малоалександровская ОШ'!C27+'Курылысская ОШ'!C27+'Виноградовская ОШ'!C27+'Ерофеевская НШ'!C27</f>
        <v>316.5</v>
      </c>
      <c r="D27" s="9">
        <f>АСШ1!D27+АСШ2!D27+АСШ3!D27+АСШ4!D27+'Новорыбинская СШ'!D27+'Урюпинская СШ'!D27+'Енбекская СШ'!D27+'Азатская СШ'!D27+'Одесская СШ'!D27+'Искровская СШ'!D27+'СШ им.Горького'!D27+'СШ им.Кирдищева'!D27+'Наумовская СШ'!D27+'Минская СШ'!D27+'Орнекская СШ'!D27+'СШ им.Кусаинова'!D27+'Кенесская ОШ'!D27+'Амангельдинская ОШ'!D27+'Барапская ОШ'!D27+'Кировская ОШ'!D27+'ОШ им.Мичурина'!D27+'Краснорборская ОШ'!D27+'Малоалександровская ОШ'!D27+'Курылысская ОШ'!D27+'Виноградовская ОШ'!D27+'Ерофеевская НШ'!D27</f>
        <v>316.5</v>
      </c>
      <c r="E27" s="9">
        <f>АСШ1!E27+АСШ2!E27+АСШ3!E27+АСШ4!E27+'Новорыбинская СШ'!E27+'Урюпинская СШ'!E27+'Енбекская СШ'!E27+'Азатская СШ'!E27+'Одесская СШ'!E27+'Искровская СШ'!E27+'СШ им.Горького'!E27+'СШ им.Кирдищева'!E27+'Наумовская СШ'!E27+'Минская СШ'!E27+'Орнекская СШ'!E27+'СШ им.Кусаинова'!E27+'Кенесская ОШ'!E27+'Амангельдинская ОШ'!E27+'Барапская ОШ'!E27+'Кировская ОШ'!E27+'ОШ им.Мичурина'!E27+'Краснорборская ОШ'!E27+'Малоалександровская ОШ'!E27+'Курылысская ОШ'!E27+'Виноградовская ОШ'!E27+'Ерофеевская НШ'!E27</f>
        <v>316.5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f>АСШ1!C28+АСШ2!C28+АСШ3!C28+АСШ4!C28+'Новорыбинская СШ'!C28+'Урюпинская СШ'!C28+'Енбекская СШ'!C28+'Азатская СШ'!C28+'Одесская СШ'!C28+'Искровская СШ'!C28+'СШ им.Горького'!C28+'СШ им.Кирдищева'!C28+'Наумовская СШ'!C28+'Минская СШ'!C28+'Орнекская СШ'!C28+'СШ им.Кусаинова'!C28+'Кенесская ОШ'!C28+'Амангельдинская ОШ'!C28+'Барапская ОШ'!C28+'Кировская ОШ'!C28+'ОШ им.Мичурина'!C28+'Краснорборская ОШ'!C28+'Малоалександровская ОШ'!C28+'Курылысская ОШ'!C28+'Виноградовская ОШ'!C28+'Ерофеевская НШ'!C28</f>
        <v>1472.4000000000003</v>
      </c>
      <c r="D28" s="9">
        <f>АСШ1!D28+АСШ2!D28+АСШ3!D28+АСШ4!D28+'Новорыбинская СШ'!D28+'Урюпинская СШ'!D28+'Енбекская СШ'!D28+'Азатская СШ'!D28+'Одесская СШ'!D28+'Искровская СШ'!D28+'СШ им.Горького'!D28+'СШ им.Кирдищева'!D28+'Наумовская СШ'!D28+'Минская СШ'!D28+'Орнекская СШ'!D28+'СШ им.Кусаинова'!D28+'Кенесская ОШ'!D28+'Амангельдинская ОШ'!D28+'Барапская ОШ'!D28+'Кировская ОШ'!D28+'ОШ им.Мичурина'!D28+'Краснорборская ОШ'!D28+'Малоалександровская ОШ'!D28+'Курылысская ОШ'!D28+'Виноградовская ОШ'!D28+'Ерофеевская НШ'!D28</f>
        <v>1472.4000000000003</v>
      </c>
      <c r="E28" s="9">
        <f>АСШ1!E28+АСШ2!E28+АСШ3!E28+АСШ4!E28+'Новорыбинская СШ'!E28+'Урюпинская СШ'!E28+'Енбекская СШ'!E28+'Азатская СШ'!E28+'Одесская СШ'!E28+'Искровская СШ'!E28+'СШ им.Горького'!E28+'СШ им.Кирдищева'!E28+'Наумовская СШ'!E28+'Минская СШ'!E28+'Орнекская СШ'!E28+'СШ им.Кусаинова'!E28+'Кенесская ОШ'!E28+'Амангельдинская ОШ'!E28+'Барапская ОШ'!E28+'Кировская ОШ'!E28+'ОШ им.Мичурина'!E28+'Краснорборская ОШ'!E28+'Малоалександровская ОШ'!E28+'Курылысская ОШ'!E28+'Виноградовская ОШ'!E28+'Ерофеевская НШ'!E28</f>
        <v>1472.4000000000003</v>
      </c>
    </row>
    <row r="29" spans="1:9" x14ac:dyDescent="0.2">
      <c r="A29" s="7" t="s">
        <v>5</v>
      </c>
      <c r="B29" s="8" t="s">
        <v>2</v>
      </c>
      <c r="C29" s="9">
        <f>АСШ1!C29+АСШ2!C29+АСШ3!C29+АСШ4!C29+'Новорыбинская СШ'!C29+'Урюпинская СШ'!C29+'Енбекская СШ'!C29+'Азатская СШ'!C29+'Одесская СШ'!C29+'Искровская СШ'!C29+'СШ им.Горького'!C29+'СШ им.Кирдищева'!C29+'Наумовская СШ'!C29+'Минская СШ'!C29+'Орнекская СШ'!C29+'СШ им.Кусаинова'!C29+'Кенесская ОШ'!C29+'Амангельдинская ОШ'!C29+'Барапская ОШ'!C29+'Кировская ОШ'!C29+'ОШ им.Мичурина'!C29+'Краснорборская ОШ'!C29+'Малоалександровская ОШ'!C29+'Курылысская ОШ'!C29+'Виноградовская ОШ'!C29+'Ерофеевская НШ'!C29</f>
        <v>155381</v>
      </c>
      <c r="D29" s="9">
        <f>АСШ1!D29+АСШ2!D29+АСШ3!D29+АСШ4!D29+'Новорыбинская СШ'!D29+'Урюпинская СШ'!D29+'Енбекская СШ'!D29+'Азатская СШ'!D29+'Одесская СШ'!D29+'Искровская СШ'!D29+'СШ им.Горького'!D29+'СШ им.Кирдищева'!D29+'Наумовская СШ'!D29+'Минская СШ'!D29+'Орнекская СШ'!D29+'СШ им.Кусаинова'!D29+'Кенесская ОШ'!D29+'Амангельдинская ОШ'!D29+'Барапская ОШ'!D29+'Кировская ОШ'!D29+'ОШ им.Мичурина'!D29+'Краснорборская ОШ'!D29+'Малоалександровская ОШ'!D29+'Курылысская ОШ'!D29+'Виноградовская ОШ'!D29+'Ерофеевская НШ'!D29</f>
        <v>71566</v>
      </c>
      <c r="E29" s="9">
        <f>АСШ1!E29+АСШ2!E29+АСШ3!E29+АСШ4!E29+'Новорыбинская СШ'!E29+'Урюпинская СШ'!E29+'Енбекская СШ'!E29+'Азатская СШ'!E29+'Одесская СШ'!E29+'Искровская СШ'!E29+'СШ им.Горького'!E29+'СШ им.Кирдищева'!E29+'Наумовская СШ'!E29+'Минская СШ'!E29+'Орнекская СШ'!E29+'СШ им.Кусаинова'!E29+'Кенесская ОШ'!E29+'Амангельдинская ОШ'!E29+'Барапская ОШ'!E29+'Кировская ОШ'!E29+'ОШ им.Мичурина'!E29+'Краснорборская ОШ'!E29+'Малоалександровская ОШ'!E29+'Курылысская ОШ'!E29+'Виноградовская ОШ'!E29+'Ерофеевская НШ'!E29</f>
        <v>65206</v>
      </c>
      <c r="I29" s="19"/>
    </row>
    <row r="30" spans="1:9" ht="33" x14ac:dyDescent="0.2">
      <c r="A30" s="14" t="s">
        <v>6</v>
      </c>
      <c r="B30" s="8" t="s">
        <v>2</v>
      </c>
      <c r="C30" s="9">
        <f>АСШ1!C30+АСШ2!C30+АСШ3!C30+АСШ4!C30+'Новорыбинская СШ'!C30+'Урюпинская СШ'!C30+'Енбекская СШ'!C30+'Азатская СШ'!C30+'Одесская СШ'!C30+'Искровская СШ'!C30+'СШ им.Горького'!C30+'СШ им.Кирдищева'!C30+'Наумовская СШ'!C30+'Минская СШ'!C30+'Орнекская СШ'!C30+'СШ им.Кусаинова'!C30+'Кенесская ОШ'!C30+'Амангельдинская ОШ'!C30+'Барапская ОШ'!C30+'Кировская ОШ'!C30+'ОШ им.Мичурина'!C30+'Краснорборская ОШ'!C30+'Малоалександровская ОШ'!C30+'Курылысская ОШ'!C30+'Виноградовская ОШ'!C30+'Ерофеевская НШ'!C30</f>
        <v>99714</v>
      </c>
      <c r="D30" s="9">
        <f>АСШ1!D30+АСШ2!D30+АСШ3!D30+АСШ4!D30+'Новорыбинская СШ'!D30+'Урюпинская СШ'!D30+'Енбекская СШ'!D30+'Азатская СШ'!D30+'Одесская СШ'!D30+'Искровская СШ'!D30+'СШ им.Горького'!D30+'СШ им.Кирдищева'!D30+'Наумовская СШ'!D30+'Минская СШ'!D30+'Орнекская СШ'!D30+'СШ им.Кусаинова'!D30+'Кенесская ОШ'!D30+'Амангельдинская ОШ'!D30+'Барапская ОШ'!D30+'Кировская ОШ'!D30+'ОШ им.Мичурина'!D30+'Краснорборская ОШ'!D30+'Малоалександровская ОШ'!D30+'Курылысская ОШ'!D30+'Виноградовская ОШ'!D30+'Ерофеевская НШ'!D30</f>
        <v>15441</v>
      </c>
      <c r="E30" s="9">
        <f>АСШ1!E30+АСШ2!E30+АСШ3!E30+АСШ4!E30+'Новорыбинская СШ'!E30+'Урюпинская СШ'!E30+'Енбекская СШ'!E30+'Азатская СШ'!E30+'Одесская СШ'!E30+'Искровская СШ'!E30+'СШ им.Горького'!E30+'СШ им.Кирдищева'!E30+'Наумовская СШ'!E30+'Минская СШ'!E30+'Орнекская СШ'!E30+'СШ им.Кусаинова'!E30+'Кенесская ОШ'!E30+'Амангельдинская ОШ'!E30+'Барапская ОШ'!E30+'Кировская ОШ'!E30+'ОШ им.Мичурина'!E30+'Краснорборская ОШ'!E30+'Малоалександровская ОШ'!E30+'Курылысская ОШ'!E30+'Виноградовская ОШ'!E30+'Ерофеевская НШ'!E30</f>
        <v>13604</v>
      </c>
    </row>
    <row r="31" spans="1:9" x14ac:dyDescent="0.2">
      <c r="A31" s="14" t="s">
        <v>7</v>
      </c>
      <c r="B31" s="8" t="s">
        <v>2</v>
      </c>
      <c r="C31" s="9">
        <f>АСШ1!C31+АСШ2!C31+АСШ3!C31+АСШ4!C31+'Новорыбинская СШ'!C31+'Урюпинская СШ'!C31+'Енбекская СШ'!C31+'Азатская СШ'!C31+'Одесская СШ'!C31+'Искровская СШ'!C31+'СШ им.Горького'!C31+'СШ им.Кирдищева'!C31+'Наумовская СШ'!C31+'Минская СШ'!C31+'Орнекская СШ'!C31+'СШ им.Кусаинова'!C31+'Кенесская ОШ'!C31+'Амангельдинская ОШ'!C31+'Барапская ОШ'!C31+'Кировская ОШ'!C31+'ОШ им.Мичурина'!C31+'Краснорборская ОШ'!C31+'Малоалександровская ОШ'!C31+'Курылысская ОШ'!C31+'Виноградовская ОШ'!C31+'Ерофеевская НШ'!C31</f>
        <v>0</v>
      </c>
      <c r="D31" s="9">
        <f>АСШ1!D31+АСШ2!D31+АСШ3!D31+АСШ4!D31+'Новорыбинская СШ'!D31+'Урюпинская СШ'!D31+'Енбекская СШ'!D31+'Азатская СШ'!D31+'Одесская СШ'!D31+'Искровская СШ'!D31+'СШ им.Горького'!D31+'СШ им.Кирдищева'!D31+'Наумовская СШ'!D31+'Минская СШ'!D31+'Орнекская СШ'!D31+'СШ им.Кусаинова'!D31+'Кенесская ОШ'!D31+'Амангельдинская ОШ'!D31+'Барапская ОШ'!D31+'Кировская ОШ'!D31+'ОШ им.Мичурина'!D31+'Краснорборская ОШ'!D31+'Малоалександровская ОШ'!D31+'Курылысская ОШ'!D31+'Виноградовская ОШ'!D31+'Ерофеевская НШ'!D31</f>
        <v>0</v>
      </c>
      <c r="E31" s="9">
        <f>АСШ1!E31+АСШ2!E31+АСШ3!E31+АСШ4!E31+'Новорыбинская СШ'!E31+'Урюпинская СШ'!E31+'Енбекская СШ'!E31+'Азатская СШ'!E31+'Одесская СШ'!E31+'Искровская СШ'!E31+'СШ им.Горького'!E31+'СШ им.Кирдищева'!E31+'Наумовская СШ'!E31+'Минская СШ'!E31+'Орнекская СШ'!E31+'СШ им.Кусаинова'!E31+'Кенесская ОШ'!E31+'Амангельдинская ОШ'!E31+'Барапская ОШ'!E31+'Кировская ОШ'!E31+'ОШ им.Мичурина'!E31+'Краснорборская ОШ'!E31+'Малоалександровская ОШ'!E31+'Курылысская ОШ'!E31+'Виноградовская ОШ'!E31+'Ерофеевская НШ'!E31</f>
        <v>0</v>
      </c>
    </row>
    <row r="32" spans="1:9" ht="53.25" customHeight="1" x14ac:dyDescent="0.2">
      <c r="A32" s="14" t="s">
        <v>8</v>
      </c>
      <c r="B32" s="8" t="s">
        <v>2</v>
      </c>
      <c r="C32" s="9">
        <f>АСШ1!C32+АСШ2!C32+АСШ3!C32+АСШ4!C32+'Новорыбинская СШ'!C32+'Урюпинская СШ'!C32+'Енбекская СШ'!C32+'Азатская СШ'!C32+'Одесская СШ'!C32+'Искровская СШ'!C32+'СШ им.Горького'!C32+'СШ им.Кирдищева'!C32+'Наумовская СШ'!C32+'Минская СШ'!C32+'Орнекская СШ'!C32+'СШ им.Кусаинова'!C32+'Кенесская ОШ'!C32+'Амангельдинская ОШ'!C32+'Барапская ОШ'!C32+'Кировская ОШ'!C32+'ОШ им.Мичурина'!C32+'Краснорборская ОШ'!C32+'Малоалександровская ОШ'!C32+'Курылысская ОШ'!C32+'Виноградовская ОШ'!C32+'Ерофеевская НШ'!C32</f>
        <v>21279</v>
      </c>
      <c r="D32" s="9">
        <f>АСШ1!D32+АСШ2!D32+АСШ3!D32+АСШ4!D32+'Новорыбинская СШ'!D32+'Урюпинская СШ'!D32+'Енбекская СШ'!D32+'Азатская СШ'!D32+'Одесская СШ'!D32+'Искровская СШ'!D32+'СШ им.Горького'!D32+'СШ им.Кирдищева'!D32+'Наумовская СШ'!D32+'Минская СШ'!D32+'Орнекская СШ'!D32+'СШ им.Кусаинова'!D32+'Кенесская ОШ'!D32+'Амангельдинская ОШ'!D32+'Барапская ОШ'!D32+'Кировская ОШ'!D32+'ОШ им.Мичурина'!D32+'Краснорборская ОШ'!D32+'Малоалександровская ОШ'!D32+'Курылысская ОШ'!D32+'Виноградовская ОШ'!D32+'Ерофеевская НШ'!D32</f>
        <v>5688</v>
      </c>
      <c r="E32" s="9">
        <f>АСШ1!E32+АСШ2!E32+АСШ3!E32+АСШ4!E32+'Новорыбинская СШ'!E32+'Урюпинская СШ'!E32+'Енбекская СШ'!E32+'Азатская СШ'!E32+'Одесская СШ'!E32+'Искровская СШ'!E32+'СШ им.Горького'!E32+'СШ им.Кирдищева'!E32+'Наумовская СШ'!E32+'Минская СШ'!E32+'Орнекская СШ'!E32+'СШ им.Кусаинова'!E32+'Кенесская ОШ'!E32+'Амангельдинская ОШ'!E32+'Барапская ОШ'!E32+'Кировская ОШ'!E32+'ОШ им.Мичурина'!E32+'Краснорборская ОШ'!E32+'Малоалександровская ОШ'!E32+'Курылысская ОШ'!E32+'Виноградовская ОШ'!E32+'Ерофеевская НШ'!E32</f>
        <v>124</v>
      </c>
    </row>
    <row r="33" spans="1:5" ht="72" customHeight="1" x14ac:dyDescent="0.2">
      <c r="A33" s="14" t="s">
        <v>9</v>
      </c>
      <c r="B33" s="8" t="s">
        <v>2</v>
      </c>
      <c r="C33" s="9">
        <f>АСШ1!C33+АСШ2!C33+АСШ3!C33+АСШ4!C33+'Новорыбинская СШ'!C33+'Урюпинская СШ'!C33+'Енбекская СШ'!C33+'Азатская СШ'!C33+'Одесская СШ'!C33+'Искровская СШ'!C33+'СШ им.Горького'!C33+'СШ им.Кирдищева'!C33+'Наумовская СШ'!C33+'Минская СШ'!C33+'Орнекская СШ'!C33+'СШ им.Кусаинова'!C33+'Кенесская ОШ'!C33+'Амангельдинская ОШ'!C33+'Барапская ОШ'!C33+'Кировская ОШ'!C33+'ОШ им.Мичурина'!C33+'Краснорборская ОШ'!C33+'Малоалександровская ОШ'!C33+'Курылысская ОШ'!C33+'Виноградовская ОШ'!C33+'Ерофеевская НШ'!C33</f>
        <v>101036</v>
      </c>
      <c r="D33" s="9">
        <f>АСШ1!D33+АСШ2!D33+АСШ3!D33+АСШ4!D33+'Новорыбинская СШ'!D33+'Урюпинская СШ'!D33+'Енбекская СШ'!D33+'Азатская СШ'!D33+'Одесская СШ'!D33+'Искровская СШ'!D33+'СШ им.Горького'!D33+'СШ им.Кирдищева'!D33+'Наумовская СШ'!D33+'Минская СШ'!D33+'Орнекская СШ'!D33+'СШ им.Кусаинова'!D33+'Кенесская ОШ'!D33+'Амангельдинская ОШ'!D33+'Барапская ОШ'!D33+'Кировская ОШ'!D33+'ОШ им.Мичурина'!D33+'Краснорборская ОШ'!D33+'Малоалександровская ОШ'!D33+'Курылысская ОШ'!D33+'Виноградовская ОШ'!D33+'Ерофеевская НШ'!D33</f>
        <v>17901</v>
      </c>
      <c r="E33" s="9">
        <f>АСШ1!E33+АСШ2!E33+АСШ3!E33+АСШ4!E33+'Новорыбинская СШ'!E33+'Урюпинская СШ'!E33+'Енбекская СШ'!E33+'Азатская СШ'!E33+'Одесская СШ'!E33+'Искровская СШ'!E33+'СШ им.Горького'!E33+'СШ им.Кирдищева'!E33+'Наумовская СШ'!E33+'Минская СШ'!E33+'Орнекская СШ'!E33+'СШ им.Кусаинова'!E33+'Кенесская ОШ'!E33+'Амангельдинская ОШ'!E33+'Барапская ОШ'!E33+'Кировская ОШ'!E33+'ОШ им.Мичурина'!E33+'Краснорборская ОШ'!E33+'Малоалександровская ОШ'!E33+'Курылысская ОШ'!E33+'Виноградовская ОШ'!E33+'Ерофеевская НШ'!E33</f>
        <v>16363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447C-361E-3F40-86A7-A8DDD275B0AB}">
  <dimension ref="A1"/>
  <sheetViews>
    <sheetView zoomScaleNormal="60" zoomScaleSheetLayoutView="100"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35"/>
  <sheetViews>
    <sheetView topLeftCell="A4" zoomScale="60" zoomScaleNormal="90" workbookViewId="0">
      <selection activeCell="C11" sqref="C11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31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41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/>
      <c r="D11" s="9"/>
      <c r="E11" s="9"/>
    </row>
    <row r="12" spans="1:7" x14ac:dyDescent="0.2">
      <c r="A12" s="12" t="s">
        <v>24</v>
      </c>
      <c r="B12" s="8" t="s">
        <v>2</v>
      </c>
      <c r="C12" s="20"/>
      <c r="D12" s="20"/>
      <c r="E12" s="20"/>
    </row>
    <row r="13" spans="1:7" x14ac:dyDescent="0.2">
      <c r="A13" s="7" t="s">
        <v>11</v>
      </c>
      <c r="B13" s="8" t="s">
        <v>2</v>
      </c>
      <c r="C13" s="20"/>
      <c r="D13" s="20"/>
      <c r="E13" s="20"/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/>
      <c r="D15" s="23"/>
      <c r="E15" s="23"/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/>
      <c r="D17" s="23"/>
      <c r="E17" s="23"/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/>
      <c r="D20" s="23"/>
      <c r="E20" s="23"/>
    </row>
    <row r="21" spans="1:9" x14ac:dyDescent="0.2">
      <c r="A21" s="12" t="s">
        <v>4</v>
      </c>
      <c r="B21" s="13" t="s">
        <v>3</v>
      </c>
      <c r="C21" s="24"/>
      <c r="D21" s="24"/>
      <c r="E21" s="24"/>
    </row>
    <row r="22" spans="1:9" ht="21.95" customHeight="1" x14ac:dyDescent="0.2">
      <c r="A22" s="12" t="s">
        <v>26</v>
      </c>
      <c r="B22" s="8" t="s">
        <v>27</v>
      </c>
      <c r="C22" s="24"/>
      <c r="D22" s="24"/>
      <c r="E22" s="24"/>
    </row>
    <row r="23" spans="1:9" ht="35.25" x14ac:dyDescent="0.2">
      <c r="A23" s="16" t="s">
        <v>25</v>
      </c>
      <c r="B23" s="8" t="s">
        <v>2</v>
      </c>
      <c r="C23" s="9"/>
      <c r="D23" s="9"/>
      <c r="E23" s="9"/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/>
      <c r="D26" s="23"/>
      <c r="E26" s="23"/>
    </row>
    <row r="27" spans="1:9" x14ac:dyDescent="0.2">
      <c r="A27" s="12" t="s">
        <v>4</v>
      </c>
      <c r="B27" s="13" t="s">
        <v>3</v>
      </c>
      <c r="C27" s="24"/>
      <c r="D27" s="24"/>
      <c r="E27" s="9"/>
      <c r="G27" s="19"/>
    </row>
    <row r="28" spans="1:9" ht="21.75" customHeight="1" x14ac:dyDescent="0.2">
      <c r="A28" s="12" t="s">
        <v>26</v>
      </c>
      <c r="B28" s="8" t="s">
        <v>27</v>
      </c>
      <c r="C28" s="9"/>
      <c r="D28" s="9"/>
      <c r="E28" s="9"/>
    </row>
    <row r="29" spans="1:9" x14ac:dyDescent="0.2">
      <c r="A29" s="7" t="s">
        <v>5</v>
      </c>
      <c r="B29" s="8" t="s">
        <v>2</v>
      </c>
      <c r="C29" s="24"/>
      <c r="D29" s="24"/>
      <c r="E29" s="24"/>
      <c r="I29" s="19"/>
    </row>
    <row r="30" spans="1:9" ht="33" x14ac:dyDescent="0.2">
      <c r="A30" s="14" t="s">
        <v>6</v>
      </c>
      <c r="B30" s="8" t="s">
        <v>2</v>
      </c>
      <c r="C30" s="24"/>
      <c r="D30" s="24"/>
      <c r="E30" s="9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I35"/>
  <sheetViews>
    <sheetView topLeftCell="A4" zoomScale="60" zoomScaleNormal="90" workbookViewId="0">
      <selection activeCell="D32" sqref="D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32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41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/>
      <c r="D11" s="9"/>
      <c r="E11" s="9"/>
    </row>
    <row r="12" spans="1:7" x14ac:dyDescent="0.2">
      <c r="A12" s="12" t="s">
        <v>24</v>
      </c>
      <c r="B12" s="8" t="s">
        <v>2</v>
      </c>
      <c r="C12" s="20"/>
      <c r="D12" s="20"/>
      <c r="E12" s="20"/>
    </row>
    <row r="13" spans="1:7" x14ac:dyDescent="0.2">
      <c r="A13" s="7" t="s">
        <v>11</v>
      </c>
      <c r="B13" s="8" t="s">
        <v>2</v>
      </c>
      <c r="C13" s="20"/>
      <c r="D13" s="20"/>
      <c r="E13" s="20"/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/>
      <c r="D15" s="23"/>
      <c r="E15" s="23"/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/>
      <c r="D17" s="23"/>
      <c r="E17" s="23"/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/>
      <c r="D20" s="23"/>
      <c r="E20" s="23"/>
    </row>
    <row r="21" spans="1:9" x14ac:dyDescent="0.2">
      <c r="A21" s="12" t="s">
        <v>4</v>
      </c>
      <c r="B21" s="13" t="s">
        <v>3</v>
      </c>
      <c r="C21" s="24"/>
      <c r="D21" s="24"/>
      <c r="E21" s="24"/>
    </row>
    <row r="22" spans="1:9" ht="21.95" customHeight="1" x14ac:dyDescent="0.2">
      <c r="A22" s="12" t="s">
        <v>26</v>
      </c>
      <c r="B22" s="8" t="s">
        <v>27</v>
      </c>
      <c r="C22" s="24"/>
      <c r="D22" s="24"/>
      <c r="E22" s="24"/>
    </row>
    <row r="23" spans="1:9" ht="35.25" x14ac:dyDescent="0.2">
      <c r="A23" s="16" t="s">
        <v>25</v>
      </c>
      <c r="B23" s="8" t="s">
        <v>2</v>
      </c>
      <c r="C23" s="9"/>
      <c r="D23" s="9"/>
      <c r="E23" s="9"/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/>
      <c r="D26" s="23"/>
      <c r="E26" s="23"/>
    </row>
    <row r="27" spans="1:9" x14ac:dyDescent="0.2">
      <c r="A27" s="12" t="s">
        <v>4</v>
      </c>
      <c r="B27" s="13" t="s">
        <v>3</v>
      </c>
      <c r="C27" s="24"/>
      <c r="D27" s="24"/>
      <c r="E27" s="9"/>
      <c r="G27" s="19"/>
    </row>
    <row r="28" spans="1:9" ht="21.75" customHeight="1" x14ac:dyDescent="0.2">
      <c r="A28" s="12" t="s">
        <v>26</v>
      </c>
      <c r="B28" s="8" t="s">
        <v>27</v>
      </c>
      <c r="C28" s="9"/>
      <c r="D28" s="9"/>
      <c r="E28" s="9"/>
    </row>
    <row r="29" spans="1:9" x14ac:dyDescent="0.2">
      <c r="A29" s="7" t="s">
        <v>5</v>
      </c>
      <c r="B29" s="8" t="s">
        <v>2</v>
      </c>
      <c r="C29" s="24"/>
      <c r="D29" s="24"/>
      <c r="E29" s="24"/>
      <c r="I29" s="19"/>
    </row>
    <row r="30" spans="1:9" ht="33" x14ac:dyDescent="0.2">
      <c r="A30" s="14" t="s">
        <v>6</v>
      </c>
      <c r="B30" s="8" t="s">
        <v>2</v>
      </c>
      <c r="C30" s="24"/>
      <c r="D30" s="24"/>
      <c r="E30" s="24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35"/>
  <sheetViews>
    <sheetView zoomScale="60" zoomScaleNormal="90" workbookViewId="0">
      <selection activeCell="D29" sqref="D29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48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33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46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132</v>
      </c>
      <c r="D11" s="9">
        <v>132</v>
      </c>
      <c r="E11" s="9">
        <v>132</v>
      </c>
    </row>
    <row r="12" spans="1:7" x14ac:dyDescent="0.2">
      <c r="A12" s="12" t="s">
        <v>24</v>
      </c>
      <c r="B12" s="8" t="s">
        <v>2</v>
      </c>
      <c r="C12" s="20">
        <f>C13/C11</f>
        <v>1033.7560606060606</v>
      </c>
      <c r="D12" s="20">
        <f>D13/D11</f>
        <v>525.99242424242425</v>
      </c>
      <c r="E12" s="20">
        <f>E13/E11</f>
        <v>490.2348484848485</v>
      </c>
    </row>
    <row r="13" spans="1:7" x14ac:dyDescent="0.2">
      <c r="A13" s="7" t="s">
        <v>11</v>
      </c>
      <c r="B13" s="8" t="s">
        <v>2</v>
      </c>
      <c r="C13" s="20">
        <f>C15+C29+C30+C31+C32+C33</f>
        <v>136455.79999999999</v>
      </c>
      <c r="D13" s="20">
        <f>D15+D29+D30+D31+D32+D33</f>
        <v>69431</v>
      </c>
      <c r="E13" s="20">
        <f>E15+E29+E30+E31+E32+E33</f>
        <v>64711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107955.8</v>
      </c>
      <c r="D15" s="23">
        <f>D17+D20+D23+D26</f>
        <v>60180</v>
      </c>
      <c r="E15" s="23">
        <f>E17+E20+E23+E26</f>
        <v>60180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s="35" customFormat="1" x14ac:dyDescent="0.2">
      <c r="A17" s="24" t="s">
        <v>13</v>
      </c>
      <c r="B17" s="34" t="s">
        <v>2</v>
      </c>
      <c r="C17" s="23">
        <f>C19*C18*12</f>
        <v>9412.7999999999993</v>
      </c>
      <c r="D17" s="23">
        <f>D19*D18*6</f>
        <v>9408</v>
      </c>
      <c r="E17" s="23">
        <f>E19*E18*6</f>
        <v>9408</v>
      </c>
      <c r="F17" s="38"/>
      <c r="G17" s="41"/>
    </row>
    <row r="18" spans="1:9" s="35" customFormat="1" x14ac:dyDescent="0.2">
      <c r="A18" s="36" t="s">
        <v>4</v>
      </c>
      <c r="B18" s="42" t="s">
        <v>3</v>
      </c>
      <c r="C18" s="25">
        <v>4</v>
      </c>
      <c r="D18" s="25">
        <v>4</v>
      </c>
      <c r="E18" s="25">
        <v>4</v>
      </c>
      <c r="G18" s="38"/>
    </row>
    <row r="19" spans="1:9" s="35" customFormat="1" ht="21.95" customHeight="1" x14ac:dyDescent="0.2">
      <c r="A19" s="36" t="s">
        <v>26</v>
      </c>
      <c r="B19" s="34" t="s">
        <v>27</v>
      </c>
      <c r="C19" s="23">
        <v>196.1</v>
      </c>
      <c r="D19" s="23">
        <v>392</v>
      </c>
      <c r="E19" s="23">
        <v>392</v>
      </c>
    </row>
    <row r="20" spans="1:9" s="35" customFormat="1" x14ac:dyDescent="0.2">
      <c r="A20" s="24" t="s">
        <v>22</v>
      </c>
      <c r="B20" s="34" t="s">
        <v>2</v>
      </c>
      <c r="C20" s="23">
        <f>C21*C22*12</f>
        <v>68544</v>
      </c>
      <c r="D20" s="23">
        <f>D21*D22*6</f>
        <v>34272</v>
      </c>
      <c r="E20" s="23">
        <f>E21*E22*6</f>
        <v>34272</v>
      </c>
    </row>
    <row r="21" spans="1:9" s="35" customFormat="1" x14ac:dyDescent="0.2">
      <c r="A21" s="36" t="s">
        <v>4</v>
      </c>
      <c r="B21" s="42" t="s">
        <v>3</v>
      </c>
      <c r="C21" s="24">
        <v>28</v>
      </c>
      <c r="D21" s="24">
        <v>28</v>
      </c>
      <c r="E21" s="24">
        <v>28</v>
      </c>
    </row>
    <row r="22" spans="1:9" s="35" customFormat="1" ht="21.95" customHeight="1" x14ac:dyDescent="0.2">
      <c r="A22" s="36" t="s">
        <v>26</v>
      </c>
      <c r="B22" s="34" t="s">
        <v>27</v>
      </c>
      <c r="C22" s="24">
        <v>204</v>
      </c>
      <c r="D22" s="24">
        <v>204</v>
      </c>
      <c r="E22" s="24">
        <v>204</v>
      </c>
    </row>
    <row r="23" spans="1:9" s="35" customFormat="1" ht="35.25" x14ac:dyDescent="0.2">
      <c r="A23" s="43" t="s">
        <v>25</v>
      </c>
      <c r="B23" s="34" t="s">
        <v>2</v>
      </c>
      <c r="C23" s="24">
        <v>14999</v>
      </c>
      <c r="D23" s="24">
        <f>D24*D25*6</f>
        <v>9000</v>
      </c>
      <c r="E23" s="24">
        <f>E24*E25*6</f>
        <v>9000</v>
      </c>
    </row>
    <row r="24" spans="1:9" s="35" customFormat="1" x14ac:dyDescent="0.2">
      <c r="A24" s="36" t="s">
        <v>4</v>
      </c>
      <c r="B24" s="42" t="s">
        <v>3</v>
      </c>
      <c r="C24" s="24">
        <v>12</v>
      </c>
      <c r="D24" s="24">
        <v>12</v>
      </c>
      <c r="E24" s="24">
        <v>12</v>
      </c>
    </row>
    <row r="25" spans="1:9" s="35" customFormat="1" ht="21.95" customHeight="1" x14ac:dyDescent="0.2">
      <c r="A25" s="36" t="s">
        <v>26</v>
      </c>
      <c r="B25" s="34" t="s">
        <v>27</v>
      </c>
      <c r="C25" s="24">
        <v>125</v>
      </c>
      <c r="D25" s="24">
        <v>125</v>
      </c>
      <c r="E25" s="24">
        <v>125</v>
      </c>
    </row>
    <row r="26" spans="1:9" s="35" customFormat="1" x14ac:dyDescent="0.2">
      <c r="A26" s="24" t="s">
        <v>23</v>
      </c>
      <c r="B26" s="34" t="s">
        <v>2</v>
      </c>
      <c r="C26" s="23">
        <f>C27*C28*12</f>
        <v>15000</v>
      </c>
      <c r="D26" s="23">
        <f>D27*D28*6</f>
        <v>7500</v>
      </c>
      <c r="E26" s="23">
        <f>E27*E28*6</f>
        <v>7500</v>
      </c>
    </row>
    <row r="27" spans="1:9" s="35" customFormat="1" x14ac:dyDescent="0.2">
      <c r="A27" s="36" t="s">
        <v>4</v>
      </c>
      <c r="B27" s="42" t="s">
        <v>3</v>
      </c>
      <c r="C27" s="24">
        <v>20</v>
      </c>
      <c r="D27" s="24">
        <v>20</v>
      </c>
      <c r="E27" s="24">
        <v>20</v>
      </c>
      <c r="G27" s="38"/>
    </row>
    <row r="28" spans="1:9" s="35" customFormat="1" ht="21.75" customHeight="1" x14ac:dyDescent="0.2">
      <c r="A28" s="36" t="s">
        <v>26</v>
      </c>
      <c r="B28" s="34" t="s">
        <v>27</v>
      </c>
      <c r="C28" s="24">
        <v>62.5</v>
      </c>
      <c r="D28" s="24">
        <v>62.5</v>
      </c>
      <c r="E28" s="24">
        <v>62.5</v>
      </c>
    </row>
    <row r="29" spans="1:9" x14ac:dyDescent="0.2">
      <c r="A29" s="7" t="s">
        <v>5</v>
      </c>
      <c r="B29" s="8" t="s">
        <v>2</v>
      </c>
      <c r="C29" s="24">
        <v>11105</v>
      </c>
      <c r="D29" s="24">
        <v>5907</v>
      </c>
      <c r="E29" s="24">
        <v>3123</v>
      </c>
      <c r="I29" s="19"/>
    </row>
    <row r="30" spans="1:9" ht="33" x14ac:dyDescent="0.2">
      <c r="A30" s="14" t="s">
        <v>6</v>
      </c>
      <c r="B30" s="8" t="s">
        <v>2</v>
      </c>
      <c r="C30" s="24">
        <v>9612</v>
      </c>
      <c r="D30" s="24">
        <v>1638</v>
      </c>
      <c r="E30" s="24">
        <v>555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>
        <v>5471</v>
      </c>
      <c r="D32" s="9">
        <v>310</v>
      </c>
      <c r="E32" s="9">
        <v>0</v>
      </c>
    </row>
    <row r="33" spans="1:5" ht="72" customHeight="1" x14ac:dyDescent="0.2">
      <c r="A33" s="14" t="s">
        <v>9</v>
      </c>
      <c r="B33" s="8" t="s">
        <v>2</v>
      </c>
      <c r="C33" s="21">
        <v>2312</v>
      </c>
      <c r="D33" s="21">
        <v>1396</v>
      </c>
      <c r="E33" s="21">
        <v>853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35"/>
  <sheetViews>
    <sheetView zoomScale="60" zoomScaleNormal="90" workbookViewId="0">
      <selection activeCell="E31" sqref="E31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34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138</v>
      </c>
      <c r="D11" s="9">
        <v>138</v>
      </c>
      <c r="E11" s="9">
        <v>138</v>
      </c>
    </row>
    <row r="12" spans="1:7" x14ac:dyDescent="0.2">
      <c r="A12" s="12" t="s">
        <v>24</v>
      </c>
      <c r="B12" s="8" t="s">
        <v>2</v>
      </c>
      <c r="C12" s="20">
        <f>C13/C11</f>
        <v>1322.2652173913043</v>
      </c>
      <c r="D12" s="20">
        <f>D13/D11</f>
        <v>555.90434782608702</v>
      </c>
      <c r="E12" s="20">
        <f>E13/E11</f>
        <v>517.3246376811594</v>
      </c>
    </row>
    <row r="13" spans="1:7" x14ac:dyDescent="0.2">
      <c r="A13" s="7" t="s">
        <v>11</v>
      </c>
      <c r="B13" s="8" t="s">
        <v>2</v>
      </c>
      <c r="C13" s="20">
        <f>C15+C29+C30+C31+C32+C33</f>
        <v>182472.6</v>
      </c>
      <c r="D13" s="20">
        <f>D15+D29+D30+D31+D32+D33</f>
        <v>76714.8</v>
      </c>
      <c r="E13" s="20">
        <f>E15+E29+E30+E31+E32+E33</f>
        <v>71390.8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134739.6</v>
      </c>
      <c r="D15" s="23">
        <f>D17+D20+D23+D26</f>
        <v>67369.8</v>
      </c>
      <c r="E15" s="23">
        <f>E17+E20+E23+E26</f>
        <v>67369.8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s="35" customFormat="1" x14ac:dyDescent="0.2">
      <c r="A17" s="24" t="s">
        <v>13</v>
      </c>
      <c r="B17" s="34" t="s">
        <v>2</v>
      </c>
      <c r="C17" s="23">
        <f>C19*C18*12</f>
        <v>6840</v>
      </c>
      <c r="D17" s="23">
        <f>D19*D18*6</f>
        <v>3420</v>
      </c>
      <c r="E17" s="23">
        <f>E19*E18*6</f>
        <v>3420</v>
      </c>
      <c r="F17" s="38"/>
      <c r="G17" s="41"/>
    </row>
    <row r="18" spans="1:9" s="35" customFormat="1" x14ac:dyDescent="0.2">
      <c r="A18" s="36" t="s">
        <v>4</v>
      </c>
      <c r="B18" s="42" t="s">
        <v>3</v>
      </c>
      <c r="C18" s="25">
        <v>3</v>
      </c>
      <c r="D18" s="25">
        <v>3</v>
      </c>
      <c r="E18" s="25">
        <v>3</v>
      </c>
      <c r="G18" s="38"/>
    </row>
    <row r="19" spans="1:9" s="35" customFormat="1" ht="21.95" customHeight="1" x14ac:dyDescent="0.2">
      <c r="A19" s="36" t="s">
        <v>26</v>
      </c>
      <c r="B19" s="34" t="s">
        <v>27</v>
      </c>
      <c r="C19" s="23">
        <v>190</v>
      </c>
      <c r="D19" s="23">
        <v>190</v>
      </c>
      <c r="E19" s="23">
        <v>190</v>
      </c>
    </row>
    <row r="20" spans="1:9" x14ac:dyDescent="0.2">
      <c r="A20" s="9" t="s">
        <v>22</v>
      </c>
      <c r="B20" s="8" t="s">
        <v>2</v>
      </c>
      <c r="C20" s="23">
        <f>C21*C22*12</f>
        <v>79200</v>
      </c>
      <c r="D20" s="23">
        <f>D21*D22*6</f>
        <v>39600</v>
      </c>
      <c r="E20" s="23">
        <f>E21*E22*6</f>
        <v>39600</v>
      </c>
    </row>
    <row r="21" spans="1:9" x14ac:dyDescent="0.2">
      <c r="A21" s="12" t="s">
        <v>4</v>
      </c>
      <c r="B21" s="13" t="s">
        <v>3</v>
      </c>
      <c r="C21" s="24">
        <v>30</v>
      </c>
      <c r="D21" s="24">
        <v>30</v>
      </c>
      <c r="E21" s="24">
        <v>30</v>
      </c>
    </row>
    <row r="22" spans="1:9" ht="21.95" customHeight="1" x14ac:dyDescent="0.2">
      <c r="A22" s="12" t="s">
        <v>26</v>
      </c>
      <c r="B22" s="8" t="s">
        <v>27</v>
      </c>
      <c r="C22" s="24">
        <v>220</v>
      </c>
      <c r="D22" s="24">
        <v>220</v>
      </c>
      <c r="E22" s="24">
        <v>220</v>
      </c>
    </row>
    <row r="23" spans="1:9" ht="35.25" x14ac:dyDescent="0.2">
      <c r="A23" s="16" t="s">
        <v>25</v>
      </c>
      <c r="B23" s="8" t="s">
        <v>2</v>
      </c>
      <c r="C23" s="9">
        <f>C24*C25*12</f>
        <v>28944</v>
      </c>
      <c r="D23" s="9">
        <f>D24*D25*6</f>
        <v>14472</v>
      </c>
      <c r="E23" s="9">
        <f>E24*E25*6</f>
        <v>14472</v>
      </c>
    </row>
    <row r="24" spans="1:9" x14ac:dyDescent="0.2">
      <c r="A24" s="12" t="s">
        <v>4</v>
      </c>
      <c r="B24" s="13" t="s">
        <v>3</v>
      </c>
      <c r="C24" s="9">
        <v>18</v>
      </c>
      <c r="D24" s="9">
        <v>18</v>
      </c>
      <c r="E24" s="9">
        <v>18</v>
      </c>
    </row>
    <row r="25" spans="1:9" ht="21.95" customHeight="1" x14ac:dyDescent="0.2">
      <c r="A25" s="12" t="s">
        <v>26</v>
      </c>
      <c r="B25" s="8" t="s">
        <v>27</v>
      </c>
      <c r="C25" s="9">
        <v>134</v>
      </c>
      <c r="D25" s="9">
        <v>134</v>
      </c>
      <c r="E25" s="9">
        <v>134</v>
      </c>
    </row>
    <row r="26" spans="1:9" x14ac:dyDescent="0.2">
      <c r="A26" s="9" t="s">
        <v>23</v>
      </c>
      <c r="B26" s="8" t="s">
        <v>2</v>
      </c>
      <c r="C26" s="23">
        <f>C27*C28*12</f>
        <v>19755.600000000002</v>
      </c>
      <c r="D26" s="23">
        <f>D27*D28*6</f>
        <v>9877.8000000000011</v>
      </c>
      <c r="E26" s="23">
        <f>E27*E28*6</f>
        <v>9877.8000000000011</v>
      </c>
    </row>
    <row r="27" spans="1:9" x14ac:dyDescent="0.2">
      <c r="A27" s="12" t="s">
        <v>4</v>
      </c>
      <c r="B27" s="13" t="s">
        <v>3</v>
      </c>
      <c r="C27" s="24">
        <v>25.25</v>
      </c>
      <c r="D27" s="24">
        <v>25.25</v>
      </c>
      <c r="E27" s="24">
        <v>25.25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65.2</v>
      </c>
      <c r="D28" s="9">
        <v>65.2</v>
      </c>
      <c r="E28" s="9">
        <v>65.2</v>
      </c>
    </row>
    <row r="29" spans="1:9" x14ac:dyDescent="0.2">
      <c r="A29" s="7" t="s">
        <v>5</v>
      </c>
      <c r="B29" s="8" t="s">
        <v>2</v>
      </c>
      <c r="C29" s="24">
        <v>13778</v>
      </c>
      <c r="D29" s="24">
        <v>6031</v>
      </c>
      <c r="E29" s="24">
        <v>2455</v>
      </c>
      <c r="I29" s="19"/>
    </row>
    <row r="30" spans="1:9" ht="33" x14ac:dyDescent="0.2">
      <c r="A30" s="14" t="s">
        <v>6</v>
      </c>
      <c r="B30" s="8" t="s">
        <v>2</v>
      </c>
      <c r="C30" s="24">
        <v>8096</v>
      </c>
      <c r="D30" s="24">
        <v>1506</v>
      </c>
      <c r="E30" s="24">
        <v>753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25859</v>
      </c>
      <c r="D33" s="21">
        <v>1808</v>
      </c>
      <c r="E33" s="21">
        <v>813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35"/>
  <sheetViews>
    <sheetView zoomScale="60" zoomScaleNormal="90" workbookViewId="0">
      <selection activeCell="D29" sqref="D29"/>
    </sheetView>
  </sheetViews>
  <sheetFormatPr defaultColWidth="9.14453125" defaultRowHeight="19.5" x14ac:dyDescent="0.2"/>
  <cols>
    <col min="1" max="1" width="65.9140625" style="2" customWidth="1"/>
    <col min="2" max="2" width="9.14453125" style="3"/>
    <col min="3" max="3" width="20.71484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50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35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>
        <v>2021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133</v>
      </c>
      <c r="D11" s="9">
        <v>133</v>
      </c>
      <c r="E11" s="9">
        <v>133</v>
      </c>
    </row>
    <row r="12" spans="1:7" x14ac:dyDescent="0.2">
      <c r="A12" s="12" t="s">
        <v>24</v>
      </c>
      <c r="B12" s="8" t="s">
        <v>2</v>
      </c>
      <c r="C12" s="20">
        <f>C13/C11</f>
        <v>1044.7909774436091</v>
      </c>
      <c r="D12" s="20">
        <f>D13/D11</f>
        <v>453.94436090225565</v>
      </c>
      <c r="E12" s="20">
        <f>E13/E11</f>
        <v>453.94436090225565</v>
      </c>
    </row>
    <row r="13" spans="1:7" x14ac:dyDescent="0.2">
      <c r="A13" s="7" t="s">
        <v>11</v>
      </c>
      <c r="B13" s="8" t="s">
        <v>2</v>
      </c>
      <c r="C13" s="20">
        <f>C15+C29+C30+C31+C32+C33</f>
        <v>138957.20000000001</v>
      </c>
      <c r="D13" s="20">
        <f>D15+D29+D30+D31+D32+D33</f>
        <v>60374.6</v>
      </c>
      <c r="E13" s="20">
        <f>E15+E29+E30+E31+E32+E33</f>
        <v>60374.6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109897.2</v>
      </c>
      <c r="D15" s="23">
        <f>D17+D20+D23+D26</f>
        <v>54948.6</v>
      </c>
      <c r="E15" s="23">
        <f>E17+E20+E23+E26</f>
        <v>54948.6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12900</v>
      </c>
      <c r="D17" s="23">
        <f>D19*D18*6</f>
        <v>6450</v>
      </c>
      <c r="E17" s="23">
        <f>E19*E18*6</f>
        <v>6450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5</v>
      </c>
      <c r="D18" s="25">
        <v>5</v>
      </c>
      <c r="E18" s="18">
        <v>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65472</v>
      </c>
      <c r="D20" s="23">
        <f>D21*D22*6</f>
        <v>32736</v>
      </c>
      <c r="E20" s="23">
        <f>E21*E22*6</f>
        <v>32736</v>
      </c>
    </row>
    <row r="21" spans="1:9" x14ac:dyDescent="0.2">
      <c r="A21" s="12" t="s">
        <v>4</v>
      </c>
      <c r="B21" s="13" t="s">
        <v>3</v>
      </c>
      <c r="C21" s="24">
        <v>31</v>
      </c>
      <c r="D21" s="24">
        <v>31</v>
      </c>
      <c r="E21" s="24">
        <v>31</v>
      </c>
    </row>
    <row r="22" spans="1:9" ht="21.95" customHeight="1" x14ac:dyDescent="0.2">
      <c r="A22" s="12" t="s">
        <v>26</v>
      </c>
      <c r="B22" s="8" t="s">
        <v>27</v>
      </c>
      <c r="C22" s="24">
        <v>176</v>
      </c>
      <c r="D22" s="24">
        <v>176</v>
      </c>
      <c r="E22" s="24">
        <v>176</v>
      </c>
    </row>
    <row r="23" spans="1:9" ht="35.25" x14ac:dyDescent="0.2">
      <c r="A23" s="16" t="s">
        <v>25</v>
      </c>
      <c r="B23" s="8" t="s">
        <v>2</v>
      </c>
      <c r="C23" s="9">
        <f>C24*C25*12</f>
        <v>14742</v>
      </c>
      <c r="D23" s="9">
        <f>D24*D25*6</f>
        <v>7371</v>
      </c>
      <c r="E23" s="9">
        <f>E24*E25*6</f>
        <v>7371</v>
      </c>
    </row>
    <row r="24" spans="1:9" x14ac:dyDescent="0.2">
      <c r="A24" s="12" t="s">
        <v>4</v>
      </c>
      <c r="B24" s="13" t="s">
        <v>3</v>
      </c>
      <c r="C24" s="9">
        <v>10.5</v>
      </c>
      <c r="D24" s="9">
        <v>10.5</v>
      </c>
      <c r="E24" s="9">
        <v>10.5</v>
      </c>
    </row>
    <row r="25" spans="1:9" ht="21.95" customHeight="1" x14ac:dyDescent="0.2">
      <c r="A25" s="12" t="s">
        <v>26</v>
      </c>
      <c r="B25" s="8" t="s">
        <v>27</v>
      </c>
      <c r="C25" s="9">
        <v>117</v>
      </c>
      <c r="D25" s="9">
        <v>117</v>
      </c>
      <c r="E25" s="9">
        <v>117</v>
      </c>
    </row>
    <row r="26" spans="1:9" x14ac:dyDescent="0.2">
      <c r="A26" s="9" t="s">
        <v>23</v>
      </c>
      <c r="B26" s="8" t="s">
        <v>2</v>
      </c>
      <c r="C26" s="23">
        <f>C27*C28*12</f>
        <v>16783.2</v>
      </c>
      <c r="D26" s="23">
        <f>D27*D28*6</f>
        <v>8391.6</v>
      </c>
      <c r="E26" s="23">
        <f>E27*E28*6</f>
        <v>8391.6</v>
      </c>
    </row>
    <row r="27" spans="1:9" x14ac:dyDescent="0.2">
      <c r="A27" s="12" t="s">
        <v>4</v>
      </c>
      <c r="B27" s="13" t="s">
        <v>3</v>
      </c>
      <c r="C27" s="24">
        <v>18</v>
      </c>
      <c r="D27" s="24">
        <v>18</v>
      </c>
      <c r="E27" s="24">
        <v>18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77.7</v>
      </c>
      <c r="D28" s="9">
        <v>77.7</v>
      </c>
      <c r="E28" s="9">
        <v>77.7</v>
      </c>
    </row>
    <row r="29" spans="1:9" x14ac:dyDescent="0.2">
      <c r="A29" s="7" t="s">
        <v>5</v>
      </c>
      <c r="B29" s="8" t="s">
        <v>2</v>
      </c>
      <c r="C29" s="24">
        <v>10289</v>
      </c>
      <c r="D29" s="24">
        <v>4204</v>
      </c>
      <c r="E29" s="24">
        <v>4204</v>
      </c>
      <c r="I29" s="19"/>
    </row>
    <row r="30" spans="1:9" ht="33" x14ac:dyDescent="0.2">
      <c r="A30" s="14" t="s">
        <v>6</v>
      </c>
      <c r="B30" s="8" t="s">
        <v>2</v>
      </c>
      <c r="C30" s="24">
        <v>5889</v>
      </c>
      <c r="D30" s="24">
        <v>804</v>
      </c>
      <c r="E30" s="24">
        <v>804</v>
      </c>
    </row>
    <row r="31" spans="1:9" x14ac:dyDescent="0.2">
      <c r="A31" s="14" t="s">
        <v>7</v>
      </c>
      <c r="B31" s="8" t="s">
        <v>2</v>
      </c>
      <c r="C31" s="24"/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30">
        <v>10554</v>
      </c>
      <c r="D32" s="9">
        <v>124</v>
      </c>
      <c r="E32" s="9">
        <v>124</v>
      </c>
    </row>
    <row r="33" spans="1:5" ht="72" customHeight="1" x14ac:dyDescent="0.2">
      <c r="A33" s="14" t="s">
        <v>9</v>
      </c>
      <c r="B33" s="8" t="s">
        <v>2</v>
      </c>
      <c r="C33" s="21">
        <v>2328</v>
      </c>
      <c r="D33" s="21">
        <v>294</v>
      </c>
      <c r="E33" s="21">
        <v>294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35"/>
  <sheetViews>
    <sheetView zoomScale="90" zoomScaleNormal="90" zoomScaleSheetLayoutView="90" workbookViewId="0">
      <selection activeCell="D32" sqref="D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51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36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>
        <v>2021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140</v>
      </c>
      <c r="D11" s="9">
        <v>140</v>
      </c>
      <c r="E11" s="9">
        <v>140</v>
      </c>
    </row>
    <row r="12" spans="1:7" x14ac:dyDescent="0.2">
      <c r="A12" s="12" t="s">
        <v>24</v>
      </c>
      <c r="B12" s="8" t="s">
        <v>2</v>
      </c>
      <c r="C12" s="20">
        <f>C13/C11</f>
        <v>1008.4871428571429</v>
      </c>
      <c r="D12" s="20">
        <f>D13/D11</f>
        <v>443.07214285714286</v>
      </c>
      <c r="E12" s="20">
        <f>E13/E11</f>
        <v>443.07214285714286</v>
      </c>
    </row>
    <row r="13" spans="1:7" x14ac:dyDescent="0.2">
      <c r="A13" s="7" t="s">
        <v>11</v>
      </c>
      <c r="B13" s="8" t="s">
        <v>2</v>
      </c>
      <c r="C13" s="20">
        <f>C15+C29+C30+C31+C32+C33</f>
        <v>141188.20000000001</v>
      </c>
      <c r="D13" s="20">
        <f>D15+D29+D30+D31+D32+D33</f>
        <v>62030.1</v>
      </c>
      <c r="E13" s="20">
        <f>E15+E29+E30+E31+E32+E33</f>
        <v>62030.1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110770.2</v>
      </c>
      <c r="D15" s="23">
        <f>D17+D20+D23+D26</f>
        <v>55385.1</v>
      </c>
      <c r="E15" s="23">
        <f>E17+E20+E23+E26</f>
        <v>55385.1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9504</v>
      </c>
      <c r="D17" s="23">
        <f>D19*D18*6</f>
        <v>4752</v>
      </c>
      <c r="E17" s="23">
        <f>E19*E18*6</f>
        <v>4752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4</v>
      </c>
      <c r="D18" s="25">
        <v>4</v>
      </c>
      <c r="E18" s="25">
        <v>4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198</v>
      </c>
      <c r="D19" s="17">
        <v>198</v>
      </c>
      <c r="E19" s="17">
        <v>198</v>
      </c>
    </row>
    <row r="20" spans="1:9" x14ac:dyDescent="0.2">
      <c r="A20" s="9" t="s">
        <v>22</v>
      </c>
      <c r="B20" s="8" t="s">
        <v>2</v>
      </c>
      <c r="C20" s="23">
        <f>C21*C22*12</f>
        <v>73872</v>
      </c>
      <c r="D20" s="23">
        <f>D21*D22*6</f>
        <v>36936</v>
      </c>
      <c r="E20" s="23">
        <f>E21*E22*6</f>
        <v>36936</v>
      </c>
    </row>
    <row r="21" spans="1:9" x14ac:dyDescent="0.2">
      <c r="A21" s="12" t="s">
        <v>4</v>
      </c>
      <c r="B21" s="13" t="s">
        <v>3</v>
      </c>
      <c r="C21" s="24">
        <v>36</v>
      </c>
      <c r="D21" s="24">
        <v>36</v>
      </c>
      <c r="E21" s="24">
        <v>36</v>
      </c>
    </row>
    <row r="22" spans="1:9" ht="21.95" customHeight="1" x14ac:dyDescent="0.2">
      <c r="A22" s="12" t="s">
        <v>26</v>
      </c>
      <c r="B22" s="8" t="s">
        <v>27</v>
      </c>
      <c r="C22" s="24">
        <v>171</v>
      </c>
      <c r="D22" s="24">
        <v>171</v>
      </c>
      <c r="E22" s="24">
        <v>171</v>
      </c>
    </row>
    <row r="23" spans="1:9" ht="35.25" x14ac:dyDescent="0.2">
      <c r="A23" s="16" t="s">
        <v>25</v>
      </c>
      <c r="B23" s="8" t="s">
        <v>2</v>
      </c>
      <c r="C23" s="9">
        <f>C24*C25*12</f>
        <v>12720</v>
      </c>
      <c r="D23" s="9">
        <f>D24*D25*6</f>
        <v>6360</v>
      </c>
      <c r="E23" s="9">
        <f>E24*E25*6</f>
        <v>6360</v>
      </c>
    </row>
    <row r="24" spans="1:9" x14ac:dyDescent="0.2">
      <c r="A24" s="12" t="s">
        <v>4</v>
      </c>
      <c r="B24" s="13" t="s">
        <v>3</v>
      </c>
      <c r="C24" s="9">
        <v>10</v>
      </c>
      <c r="D24" s="9">
        <v>10</v>
      </c>
      <c r="E24" s="9">
        <v>10</v>
      </c>
    </row>
    <row r="25" spans="1:9" ht="21.95" customHeight="1" x14ac:dyDescent="0.2">
      <c r="A25" s="12" t="s">
        <v>26</v>
      </c>
      <c r="B25" s="8" t="s">
        <v>27</v>
      </c>
      <c r="C25" s="9">
        <v>106</v>
      </c>
      <c r="D25" s="9">
        <v>106</v>
      </c>
      <c r="E25" s="9">
        <v>106</v>
      </c>
    </row>
    <row r="26" spans="1:9" x14ac:dyDescent="0.2">
      <c r="A26" s="9" t="s">
        <v>23</v>
      </c>
      <c r="B26" s="8" t="s">
        <v>2</v>
      </c>
      <c r="C26" s="23">
        <f>C27*C28*12</f>
        <v>14674.199999999999</v>
      </c>
      <c r="D26" s="23">
        <f>D27*D28*6</f>
        <v>7337.0999999999995</v>
      </c>
      <c r="E26" s="23">
        <f>E27*E28*6</f>
        <v>7337.0999999999995</v>
      </c>
    </row>
    <row r="27" spans="1:9" x14ac:dyDescent="0.2">
      <c r="A27" s="12" t="s">
        <v>4</v>
      </c>
      <c r="B27" s="13" t="s">
        <v>3</v>
      </c>
      <c r="C27" s="24">
        <v>18.5</v>
      </c>
      <c r="D27" s="24">
        <v>18.5</v>
      </c>
      <c r="E27" s="24">
        <v>18.5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66.099999999999994</v>
      </c>
      <c r="D28" s="9">
        <v>66.099999999999994</v>
      </c>
      <c r="E28" s="9">
        <v>66.099999999999994</v>
      </c>
    </row>
    <row r="29" spans="1:9" x14ac:dyDescent="0.2">
      <c r="A29" s="7" t="s">
        <v>5</v>
      </c>
      <c r="B29" s="8" t="s">
        <v>2</v>
      </c>
      <c r="C29" s="24">
        <v>14224</v>
      </c>
      <c r="D29" s="24">
        <v>4587</v>
      </c>
      <c r="E29" s="24">
        <v>4587</v>
      </c>
      <c r="I29" s="19"/>
    </row>
    <row r="30" spans="1:9" ht="33" x14ac:dyDescent="0.2">
      <c r="A30" s="14" t="s">
        <v>6</v>
      </c>
      <c r="B30" s="8" t="s">
        <v>2</v>
      </c>
      <c r="C30" s="24">
        <v>8061</v>
      </c>
      <c r="D30" s="24">
        <v>1034</v>
      </c>
      <c r="E30" s="24">
        <v>1034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8133</v>
      </c>
      <c r="D33" s="21">
        <v>1024</v>
      </c>
      <c r="E33" s="21">
        <v>1024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35"/>
  <sheetViews>
    <sheetView zoomScale="60" zoomScaleNormal="90" workbookViewId="0">
      <selection activeCell="E33" sqref="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45" t="s">
        <v>15</v>
      </c>
      <c r="B1" s="45"/>
      <c r="C1" s="45"/>
      <c r="D1" s="45"/>
      <c r="E1" s="45"/>
    </row>
    <row r="2" spans="1:7" x14ac:dyDescent="0.2">
      <c r="A2" s="45" t="s">
        <v>49</v>
      </c>
      <c r="B2" s="45"/>
      <c r="C2" s="45"/>
      <c r="D2" s="45"/>
      <c r="E2" s="45"/>
    </row>
    <row r="3" spans="1:7" x14ac:dyDescent="0.2">
      <c r="A3" s="1"/>
    </row>
    <row r="4" spans="1:7" x14ac:dyDescent="0.2">
      <c r="A4" s="46" t="s">
        <v>37</v>
      </c>
      <c r="B4" s="46"/>
      <c r="C4" s="46"/>
      <c r="D4" s="46"/>
      <c r="E4" s="46"/>
    </row>
    <row r="5" spans="1:7" ht="15.75" customHeight="1" x14ac:dyDescent="0.2">
      <c r="A5" s="47" t="s">
        <v>16</v>
      </c>
      <c r="B5" s="47"/>
      <c r="C5" s="47"/>
      <c r="D5" s="47"/>
      <c r="E5" s="47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48" t="s">
        <v>28</v>
      </c>
      <c r="B9" s="49" t="s">
        <v>18</v>
      </c>
      <c r="C9" s="48" t="s">
        <v>45</v>
      </c>
      <c r="D9" s="48"/>
      <c r="E9" s="48"/>
    </row>
    <row r="10" spans="1:7" ht="37.5" x14ac:dyDescent="0.2">
      <c r="A10" s="48"/>
      <c r="B10" s="49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29</v>
      </c>
      <c r="D11" s="9">
        <v>29</v>
      </c>
      <c r="E11" s="9">
        <v>29</v>
      </c>
    </row>
    <row r="12" spans="1:7" x14ac:dyDescent="0.2">
      <c r="A12" s="12" t="s">
        <v>24</v>
      </c>
      <c r="B12" s="8" t="s">
        <v>2</v>
      </c>
      <c r="C12" s="20">
        <f>C13/C11</f>
        <v>2918.2758620689656</v>
      </c>
      <c r="D12" s="20">
        <f>D13/D11</f>
        <v>1394.9310344827586</v>
      </c>
      <c r="E12" s="20">
        <f>E13/E11</f>
        <v>1394.9310344827586</v>
      </c>
    </row>
    <row r="13" spans="1:7" x14ac:dyDescent="0.2">
      <c r="A13" s="7" t="s">
        <v>11</v>
      </c>
      <c r="B13" s="8" t="s">
        <v>2</v>
      </c>
      <c r="C13" s="20">
        <f>C15+C29+C30+C31+C32+C33</f>
        <v>84630</v>
      </c>
      <c r="D13" s="20">
        <f>D15+D29+D30+D31+D32+D33</f>
        <v>40453</v>
      </c>
      <c r="E13" s="20">
        <f>E15+E29+E30+E31+E32+E33</f>
        <v>40453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70386</v>
      </c>
      <c r="D15" s="23">
        <f>D17+D20+D23+D26</f>
        <v>35193</v>
      </c>
      <c r="E15" s="23">
        <f>E17+E20+E23+E26</f>
        <v>35193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4896</v>
      </c>
      <c r="D17" s="23">
        <f>D19*D18*6</f>
        <v>2448</v>
      </c>
      <c r="E17" s="23">
        <f>E19*E18*6</f>
        <v>2448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204</v>
      </c>
      <c r="D19" s="17">
        <v>204</v>
      </c>
      <c r="E19" s="17">
        <v>204</v>
      </c>
    </row>
    <row r="20" spans="1:9" x14ac:dyDescent="0.2">
      <c r="A20" s="9" t="s">
        <v>22</v>
      </c>
      <c r="B20" s="8" t="s">
        <v>2</v>
      </c>
      <c r="C20" s="23">
        <f>C21*C22*12</f>
        <v>43050</v>
      </c>
      <c r="D20" s="23">
        <f>D21*D22*6</f>
        <v>21525</v>
      </c>
      <c r="E20" s="23">
        <f>E21*E22*6</f>
        <v>21525</v>
      </c>
    </row>
    <row r="21" spans="1:9" x14ac:dyDescent="0.2">
      <c r="A21" s="12" t="s">
        <v>4</v>
      </c>
      <c r="B21" s="13" t="s">
        <v>3</v>
      </c>
      <c r="C21" s="24">
        <v>20.5</v>
      </c>
      <c r="D21" s="24">
        <v>20.5</v>
      </c>
      <c r="E21" s="24">
        <v>20.5</v>
      </c>
    </row>
    <row r="22" spans="1:9" ht="21.95" customHeight="1" x14ac:dyDescent="0.2">
      <c r="A22" s="12" t="s">
        <v>26</v>
      </c>
      <c r="B22" s="8" t="s">
        <v>27</v>
      </c>
      <c r="C22" s="24">
        <v>175</v>
      </c>
      <c r="D22" s="24">
        <v>175</v>
      </c>
      <c r="E22" s="24">
        <v>175</v>
      </c>
    </row>
    <row r="23" spans="1:9" ht="35.25" x14ac:dyDescent="0.2">
      <c r="A23" s="16" t="s">
        <v>25</v>
      </c>
      <c r="B23" s="8" t="s">
        <v>2</v>
      </c>
      <c r="C23" s="9">
        <f>C24*C25*12</f>
        <v>8307</v>
      </c>
      <c r="D23" s="9">
        <f>D24*D25*6</f>
        <v>4153.5</v>
      </c>
      <c r="E23" s="9">
        <f>E24*E25*6</f>
        <v>4153.5</v>
      </c>
    </row>
    <row r="24" spans="1:9" x14ac:dyDescent="0.2">
      <c r="A24" s="12" t="s">
        <v>4</v>
      </c>
      <c r="B24" s="13" t="s">
        <v>3</v>
      </c>
      <c r="C24" s="9">
        <v>7.5</v>
      </c>
      <c r="D24" s="9">
        <v>7.5</v>
      </c>
      <c r="E24" s="9">
        <v>7.5</v>
      </c>
    </row>
    <row r="25" spans="1:9" ht="21.95" customHeight="1" x14ac:dyDescent="0.2">
      <c r="A25" s="12" t="s">
        <v>26</v>
      </c>
      <c r="B25" s="8" t="s">
        <v>27</v>
      </c>
      <c r="C25" s="9">
        <v>92.3</v>
      </c>
      <c r="D25" s="9">
        <v>92.3</v>
      </c>
      <c r="E25" s="9">
        <v>92.3</v>
      </c>
    </row>
    <row r="26" spans="1:9" x14ac:dyDescent="0.2">
      <c r="A26" s="9" t="s">
        <v>23</v>
      </c>
      <c r="B26" s="8" t="s">
        <v>2</v>
      </c>
      <c r="C26" s="23">
        <f>C27*C28*12</f>
        <v>14133</v>
      </c>
      <c r="D26" s="23">
        <f>D27*D28*6</f>
        <v>7066.5</v>
      </c>
      <c r="E26" s="23">
        <f>E27*E28*6</f>
        <v>7066.5</v>
      </c>
    </row>
    <row r="27" spans="1:9" x14ac:dyDescent="0.2">
      <c r="A27" s="12" t="s">
        <v>4</v>
      </c>
      <c r="B27" s="13" t="s">
        <v>3</v>
      </c>
      <c r="C27" s="24">
        <v>17.5</v>
      </c>
      <c r="D27" s="24">
        <v>17.5</v>
      </c>
      <c r="E27" s="24">
        <v>17.5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67.3</v>
      </c>
      <c r="D28" s="9">
        <v>67.3</v>
      </c>
      <c r="E28" s="9">
        <v>67.3</v>
      </c>
    </row>
    <row r="29" spans="1:9" x14ac:dyDescent="0.2">
      <c r="A29" s="7" t="s">
        <v>5</v>
      </c>
      <c r="B29" s="8" t="s">
        <v>2</v>
      </c>
      <c r="C29" s="24">
        <v>6283</v>
      </c>
      <c r="D29" s="24">
        <v>3767</v>
      </c>
      <c r="E29" s="24">
        <v>3767</v>
      </c>
      <c r="I29" s="19"/>
    </row>
    <row r="30" spans="1:9" ht="33" x14ac:dyDescent="0.2">
      <c r="A30" s="14" t="s">
        <v>6</v>
      </c>
      <c r="B30" s="8" t="s">
        <v>2</v>
      </c>
      <c r="C30" s="24">
        <v>6304</v>
      </c>
      <c r="D30" s="24">
        <v>620</v>
      </c>
      <c r="E30" s="24">
        <v>620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1657</v>
      </c>
      <c r="D33" s="21">
        <v>873</v>
      </c>
      <c r="E33" s="21">
        <v>873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АСШ1</vt:lpstr>
      <vt:lpstr>АСШ2</vt:lpstr>
      <vt:lpstr>АСШ3</vt:lpstr>
      <vt:lpstr>АСШ4</vt:lpstr>
      <vt:lpstr>Новорыбинская СШ</vt:lpstr>
      <vt:lpstr>Урюпинская СШ</vt:lpstr>
      <vt:lpstr>Енбекская СШ</vt:lpstr>
      <vt:lpstr>Азатская СШ</vt:lpstr>
      <vt:lpstr>Одесская СШ</vt:lpstr>
      <vt:lpstr>Искровская СШ</vt:lpstr>
      <vt:lpstr>СШ им.Горького</vt:lpstr>
      <vt:lpstr>СШ им.Кирдищева</vt:lpstr>
      <vt:lpstr>Наумовская СШ</vt:lpstr>
      <vt:lpstr>Минская СШ</vt:lpstr>
      <vt:lpstr>Орнекская СШ</vt:lpstr>
      <vt:lpstr>СШ им.Кусаинова</vt:lpstr>
      <vt:lpstr>Кенесская ОШ</vt:lpstr>
      <vt:lpstr>Амангельдинская ОШ</vt:lpstr>
      <vt:lpstr>Барапская ОШ</vt:lpstr>
      <vt:lpstr>Кировская ОШ</vt:lpstr>
      <vt:lpstr>ОШ им.Мичурина</vt:lpstr>
      <vt:lpstr>Краснорборская ОШ</vt:lpstr>
      <vt:lpstr>Малоалександровская ОШ</vt:lpstr>
      <vt:lpstr>Курылысская ОШ</vt:lpstr>
      <vt:lpstr>Виноградовская ОШ</vt:lpstr>
      <vt:lpstr>Ерофеевская НШ</vt:lpstr>
      <vt:lpstr>Радовская НШ</vt:lpstr>
      <vt:lpstr>СВОД</vt:lpstr>
      <vt:lpstr>Лист1</vt:lpstr>
      <vt:lpstr>Азатская СШ!Область_печати</vt:lpstr>
      <vt:lpstr>Амангельдинская ОШ!Область_печати</vt:lpstr>
      <vt:lpstr>АСШ1!Область_печати</vt:lpstr>
      <vt:lpstr>АСШ2!Область_печати</vt:lpstr>
      <vt:lpstr>АСШ3!Область_печати</vt:lpstr>
      <vt:lpstr>АСШ4!Область_печати</vt:lpstr>
      <vt:lpstr>Барапская ОШ!Область_печати</vt:lpstr>
      <vt:lpstr>Виноградовская ОШ!Область_печати</vt:lpstr>
      <vt:lpstr>Енбекская СШ!Область_печати</vt:lpstr>
      <vt:lpstr>Ерофеевская НШ!Область_печати</vt:lpstr>
      <vt:lpstr>Искровская СШ!Область_печати</vt:lpstr>
      <vt:lpstr>Кенесская ОШ!Область_печати</vt:lpstr>
      <vt:lpstr>Кировская ОШ!Область_печати</vt:lpstr>
      <vt:lpstr>Краснорборская ОШ!Область_печати</vt:lpstr>
      <vt:lpstr>Курылысская ОШ!Область_печати</vt:lpstr>
      <vt:lpstr>Малоалександровская ОШ!Область_печати</vt:lpstr>
      <vt:lpstr>Минская СШ!Область_печати</vt:lpstr>
      <vt:lpstr>Наумовская СШ!Область_печати</vt:lpstr>
      <vt:lpstr>Новорыбинская СШ!Область_печати</vt:lpstr>
      <vt:lpstr>Одесская СШ!Область_печати</vt:lpstr>
      <vt:lpstr>Орнекская СШ!Область_печати</vt:lpstr>
      <vt:lpstr>ОШ им.Мичурина!Область_печати</vt:lpstr>
      <vt:lpstr>Радовская НШ!Область_печати</vt:lpstr>
      <vt:lpstr>СВОД!Область_печати</vt:lpstr>
      <vt:lpstr>СШ им.Горького!Область_печати</vt:lpstr>
      <vt:lpstr>СШ им.Кирдищева!Область_печати</vt:lpstr>
      <vt:lpstr>СШ им.Кусаинова!Область_печати</vt:lpstr>
      <vt:lpstr>Урюпинская СШ!Область_печати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2021-07-14T06:42:19Z</dcterms:modified>
</cp:coreProperties>
</file>